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debook" sheetId="1" r:id="rId4"/>
    <sheet state="visible" name="L1 MCA" sheetId="2" r:id="rId5"/>
    <sheet state="visible" name="M1 MCA" sheetId="3" r:id="rId6"/>
    <sheet state="visible" name="1700s MCA" sheetId="4" r:id="rId7"/>
    <sheet state="visible" name="SLR1 MCA" sheetId="5" r:id="rId8"/>
    <sheet state="visible" name="SLR3 MCA" sheetId="6" r:id="rId9"/>
    <sheet state="visible" name="Site Exposure" sheetId="7" r:id="rId10"/>
    <sheet state="visible" name="Sheet4" sheetId="8" r:id="rId11"/>
  </sheets>
  <definedNames/>
  <calcPr/>
</workbook>
</file>

<file path=xl/sharedStrings.xml><?xml version="1.0" encoding="utf-8"?>
<sst xmlns="http://schemas.openxmlformats.org/spreadsheetml/2006/main" count="2377" uniqueCount="421">
  <si>
    <t>Criterion</t>
  </si>
  <si>
    <t>Weight</t>
  </si>
  <si>
    <t>Score</t>
  </si>
  <si>
    <t>Definition</t>
  </si>
  <si>
    <t>Metric</t>
  </si>
  <si>
    <t>Example</t>
  </si>
  <si>
    <t>Centrality</t>
  </si>
  <si>
    <t>1–2</t>
  </si>
  <si>
    <t>Very low centrality</t>
  </si>
  <si>
    <t>Few residential parcels even in driving buffer.</t>
  </si>
  <si>
    <t>E.g., remote timber site in isolated foothills.</t>
  </si>
  <si>
    <t>3–4</t>
  </si>
  <si>
    <t>Low centrality</t>
  </si>
  <si>
    <t>Some parcels in driving buffer; few in walking/strolling.</t>
  </si>
  <si>
    <t>E.g., site at town edge with minimal nearby housing.</t>
  </si>
  <si>
    <t>5–6</t>
  </si>
  <si>
    <t>Medium centrality</t>
  </si>
  <si>
    <t>Moderate parcels in walking buffer.</t>
  </si>
  <si>
    <t>E.g., site near community center but not near high-density housing.</t>
  </si>
  <si>
    <t>7–8</t>
  </si>
  <si>
    <t>High centrality</t>
  </si>
  <si>
    <t>Many parcels in walking/driving buffers.</t>
  </si>
  <si>
    <t>E.g., site in mixed-use downtown with dense housing nearby.</t>
  </si>
  <si>
    <t>9–10</t>
  </si>
  <si>
    <t>Very high centrality</t>
  </si>
  <si>
    <t>Most pedestrian buffers filled with residential parcels.</t>
  </si>
  <si>
    <t>E.g., neighborhood park in center of town with surrounding homes.</t>
  </si>
  <si>
    <t>Uses</t>
  </si>
  <si>
    <t>Low use/flexibility</t>
  </si>
  <si>
    <t>Dominated by one form (e.g. warehouse); difficult terrain.</t>
  </si>
  <si>
    <t>E.g., warehouse only; E.g., steep slope.</t>
  </si>
  <si>
    <t>Low-medium use/flexibility</t>
  </si>
  <si>
    <t>One dominant form but potential for at least one additional use.</t>
  </si>
  <si>
    <t>E.g., single-function building with open courtyard.</t>
  </si>
  <si>
    <t>Medium use/flexibility</t>
  </si>
  <si>
    <t>Predominantly one form but adaptable structure.</t>
  </si>
  <si>
    <t>E.g., restaurant with parking that could also serve as shelter.</t>
  </si>
  <si>
    <t>Medium-high use/flexibility</t>
  </si>
  <si>
    <t>Mix of buildings/open space; several adaptable uses.</t>
  </si>
  <si>
    <t>E.g., community center with adjacent parkland.</t>
  </si>
  <si>
    <t>High use/flexibility</t>
  </si>
  <si>
    <t>Balanced mix of buildings and open space; easy structural change.</t>
  </si>
  <si>
    <t>E.g., state park site with multipurpose facilities.</t>
  </si>
  <si>
    <t>Identifiability</t>
  </si>
  <si>
    <t>2</t>
  </si>
  <si>
    <t>Very low community identifiability</t>
  </si>
  <si>
    <t>Unknown site; not listed on base maps or mentioned in workshops.</t>
  </si>
  <si>
    <t>E.g., small private storage yard.</t>
  </si>
  <si>
    <t>4</t>
  </si>
  <si>
    <t>Low community identifiability</t>
  </si>
  <si>
    <t>Known to a few people but not a general community site.</t>
  </si>
  <si>
    <t>E.g., a small industrial site.</t>
  </si>
  <si>
    <t>6</t>
  </si>
  <si>
    <t>Medium community identifiability</t>
  </si>
  <si>
    <t>Recognized by some but not all; moderate mentions in workshops.</t>
  </si>
  <si>
    <t>E.g., a local church or private marina.</t>
  </si>
  <si>
    <t>8</t>
  </si>
  <si>
    <t>High community identifiability</t>
  </si>
  <si>
    <t>Known to most; frequent mentions in workshops.</t>
  </si>
  <si>
    <t>E.g., town park or public library.</t>
  </si>
  <si>
    <t>10</t>
  </si>
  <si>
    <t>Very high community identifiability</t>
  </si>
  <si>
    <t>Widely recognized; landmark status in community.</t>
  </si>
  <si>
    <t>E.g., Blue Buoy Restaurant, Ocosta School.</t>
  </si>
  <si>
    <t>L1 MCA</t>
  </si>
  <si>
    <t>No.</t>
  </si>
  <si>
    <t>1 Criteria</t>
  </si>
  <si>
    <t>2 Criteria</t>
  </si>
  <si>
    <t>3 Criteria</t>
  </si>
  <si>
    <t>1 Multiplier</t>
  </si>
  <si>
    <t>2 Multiplier</t>
  </si>
  <si>
    <t>3 Multiplier</t>
  </si>
  <si>
    <t>1 Weighted Criteria Score</t>
  </si>
  <si>
    <t>2 Weighted Criteria Score</t>
  </si>
  <si>
    <t>3 Weighted Criteria Score</t>
  </si>
  <si>
    <t>Sites In Order</t>
  </si>
  <si>
    <t>Category</t>
  </si>
  <si>
    <t>Asset Site</t>
  </si>
  <si>
    <t>Exposure</t>
  </si>
  <si>
    <t>Access</t>
  </si>
  <si>
    <t>Accessibility</t>
  </si>
  <si>
    <t>Community Connection</t>
  </si>
  <si>
    <t>Site Score</t>
  </si>
  <si>
    <t>Mean</t>
  </si>
  <si>
    <t>Maximum</t>
  </si>
  <si>
    <t>Minimum</t>
  </si>
  <si>
    <t>Count</t>
  </si>
  <si>
    <t>Asset Category</t>
  </si>
  <si>
    <t>Asset Site Name</t>
  </si>
  <si>
    <t>Site Rank</t>
  </si>
  <si>
    <t>After School 3</t>
  </si>
  <si>
    <t>After School Programs</t>
  </si>
  <si>
    <t>Ocosta Elementary &amp; Junior-Senior School</t>
  </si>
  <si>
    <t>#1</t>
  </si>
  <si>
    <t>Coast Guard 2</t>
  </si>
  <si>
    <t>Coast Guard</t>
  </si>
  <si>
    <t>School 1</t>
  </si>
  <si>
    <t>Coast Guard 4</t>
  </si>
  <si>
    <t>City Parks</t>
  </si>
  <si>
    <t>Lighthouse</t>
  </si>
  <si>
    <t>Westport Lighthouse</t>
  </si>
  <si>
    <t>#2</t>
  </si>
  <si>
    <t>Parks 1</t>
  </si>
  <si>
    <t>School</t>
  </si>
  <si>
    <t>Westport City Park (Parcel 1)</t>
  </si>
  <si>
    <t>#3</t>
  </si>
  <si>
    <t>Parks 2</t>
  </si>
  <si>
    <t>Hotels</t>
  </si>
  <si>
    <t>Parks 5</t>
  </si>
  <si>
    <t>Westport City Park (Parcel 5)</t>
  </si>
  <si>
    <t>#4</t>
  </si>
  <si>
    <t>Parks 4</t>
  </si>
  <si>
    <t>Hunt</t>
  </si>
  <si>
    <t>Coast Guard Residences (Parcel 2)</t>
  </si>
  <si>
    <t>#5</t>
  </si>
  <si>
    <t>Shoalwater</t>
  </si>
  <si>
    <t>Coast Guard Residences (Parcel 4)</t>
  </si>
  <si>
    <t>#6</t>
  </si>
  <si>
    <t>Timber</t>
  </si>
  <si>
    <t>Westport City Park (Parcel 2)</t>
  </si>
  <si>
    <t>#7</t>
  </si>
  <si>
    <t>Hotels WP 10</t>
  </si>
  <si>
    <t>Shoalwater Bay Indian Tribe</t>
  </si>
  <si>
    <t>#8</t>
  </si>
  <si>
    <t>Hotels WP 12</t>
  </si>
  <si>
    <t>Westport City Parks (Parcel 4)</t>
  </si>
  <si>
    <t>#9</t>
  </si>
  <si>
    <t>Hotels WP 15</t>
  </si>
  <si>
    <t>Hunt WDFW 15</t>
  </si>
  <si>
    <t>Hotels WP 30</t>
  </si>
  <si>
    <t>Timber GL 1</t>
  </si>
  <si>
    <t>Timber GL 20</t>
  </si>
  <si>
    <t>Timber GL 34</t>
  </si>
  <si>
    <t>Timber GL 13</t>
  </si>
  <si>
    <t>Timber GL 2</t>
  </si>
  <si>
    <t>Timber GL 15</t>
  </si>
  <si>
    <t>Timber GL 4</t>
  </si>
  <si>
    <t>Timber GL 16</t>
  </si>
  <si>
    <t>Timber GL 5</t>
  </si>
  <si>
    <t>Timber GL 17</t>
  </si>
  <si>
    <t>Timber GL 12</t>
  </si>
  <si>
    <t>Timber WP 18</t>
  </si>
  <si>
    <t>Timber WP 25</t>
  </si>
  <si>
    <t>Timber GL 14</t>
  </si>
  <si>
    <t>Timber GL 19</t>
  </si>
  <si>
    <t>Timber GL 24</t>
  </si>
  <si>
    <t>Timber GL 18</t>
  </si>
  <si>
    <t>Timber WP 16</t>
  </si>
  <si>
    <t>Timber WP 17</t>
  </si>
  <si>
    <t>Timber WP 19</t>
  </si>
  <si>
    <t>Timber GL 21</t>
  </si>
  <si>
    <t>Timber WP 26</t>
  </si>
  <si>
    <t>Timber GL 22</t>
  </si>
  <si>
    <t>Timber GL 23</t>
  </si>
  <si>
    <t>Timber GL 27</t>
  </si>
  <si>
    <t>Timber GL 32</t>
  </si>
  <si>
    <t>Timber GL 35</t>
  </si>
  <si>
    <t>Timber GL 37</t>
  </si>
  <si>
    <t>Timber GL 36</t>
  </si>
  <si>
    <t>Timber GL 42</t>
  </si>
  <si>
    <t>Timber WP 1</t>
  </si>
  <si>
    <t>Timber GL 40</t>
  </si>
  <si>
    <t>Timber WP 4</t>
  </si>
  <si>
    <t>Timber GL 41</t>
  </si>
  <si>
    <t>Timber WP 5</t>
  </si>
  <si>
    <t>Timber WP 9</t>
  </si>
  <si>
    <t>Timber WP 15</t>
  </si>
  <si>
    <t>Timber WP 2</t>
  </si>
  <si>
    <t>Timber WP 27</t>
  </si>
  <si>
    <t>Timber WP 3</t>
  </si>
  <si>
    <t>Timber WP 6</t>
  </si>
  <si>
    <t>Timber WP 8</t>
  </si>
  <si>
    <t>Timber WP 10</t>
  </si>
  <si>
    <t>Timber WP 11</t>
  </si>
  <si>
    <t>Timber WP 12</t>
  </si>
  <si>
    <t>Timber WP 13</t>
  </si>
  <si>
    <t>Timber WP 14</t>
  </si>
  <si>
    <t>Timber WP 20</t>
  </si>
  <si>
    <t>Timber WP 21</t>
  </si>
  <si>
    <t>Timber WP 22</t>
  </si>
  <si>
    <t>Timber WP 23</t>
  </si>
  <si>
    <t>Timber WP 24</t>
  </si>
  <si>
    <t>Median</t>
  </si>
  <si>
    <t>M1 MCA</t>
  </si>
  <si>
    <t>Categories</t>
  </si>
  <si>
    <t>After School 2</t>
  </si>
  <si>
    <t>After School</t>
  </si>
  <si>
    <t>Parks</t>
  </si>
  <si>
    <t>Schools 1</t>
  </si>
  <si>
    <t>Food WP 34</t>
  </si>
  <si>
    <t>Shop n' Kart Grocery</t>
  </si>
  <si>
    <t>Hunting</t>
  </si>
  <si>
    <t>Brady's 1</t>
  </si>
  <si>
    <t>Brady's Oysters</t>
  </si>
  <si>
    <t>The Helm</t>
  </si>
  <si>
    <t>Food WP 25</t>
  </si>
  <si>
    <t>Hotels WP 1</t>
  </si>
  <si>
    <t>Utilities</t>
  </si>
  <si>
    <t>Library 1</t>
  </si>
  <si>
    <t>Westport Timberland Library</t>
  </si>
  <si>
    <t>Hotels WP 2</t>
  </si>
  <si>
    <t>Police</t>
  </si>
  <si>
    <t>Hotels WP 3</t>
  </si>
  <si>
    <t>Police 1</t>
  </si>
  <si>
    <t>Westport Police Station</t>
  </si>
  <si>
    <t>Hotels WP 4</t>
  </si>
  <si>
    <t>Clinic</t>
  </si>
  <si>
    <t>Coast Guard 5</t>
  </si>
  <si>
    <t>Coast Guard Residences (Parcel 5)</t>
  </si>
  <si>
    <t>Hotels WP 5</t>
  </si>
  <si>
    <t>Library</t>
  </si>
  <si>
    <t>Hotels WP 6</t>
  </si>
  <si>
    <t>Food</t>
  </si>
  <si>
    <t>Food WP 22</t>
  </si>
  <si>
    <t>#10</t>
  </si>
  <si>
    <t>Hotels WP 24</t>
  </si>
  <si>
    <t>Fire Authority</t>
  </si>
  <si>
    <t>Food WP 23</t>
  </si>
  <si>
    <t>Community Spaces</t>
  </si>
  <si>
    <t>Comm Sp WP 2</t>
  </si>
  <si>
    <t>Chamber of Commerce</t>
  </si>
  <si>
    <t>Brady's Oyster</t>
  </si>
  <si>
    <t>Food WP 31</t>
  </si>
  <si>
    <t>Food WP 24</t>
  </si>
  <si>
    <t>Comm Sp WP 9</t>
  </si>
  <si>
    <t>Chamber of Commerce 1</t>
  </si>
  <si>
    <t>Fire WP 2</t>
  </si>
  <si>
    <t>Clinic 1</t>
  </si>
  <si>
    <t>Utilities 3</t>
  </si>
  <si>
    <t>Hunt Clubs 1</t>
  </si>
  <si>
    <t>Hunt Clubs 2</t>
  </si>
  <si>
    <t>14-019</t>
  </si>
  <si>
    <t>Hunt Clubs 9</t>
  </si>
  <si>
    <t>Food WP 30</t>
  </si>
  <si>
    <t>Site #</t>
  </si>
  <si>
    <t>Parks 6</t>
  </si>
  <si>
    <t>Westport City Park</t>
  </si>
  <si>
    <t>LOGE Westport</t>
  </si>
  <si>
    <t>Hotels WP 25</t>
  </si>
  <si>
    <t>Food WP 26</t>
  </si>
  <si>
    <t>Unnamed Building</t>
  </si>
  <si>
    <t>Hunt WDFW 1</t>
  </si>
  <si>
    <t>Surf Spray RV Park</t>
  </si>
  <si>
    <t>Coast Guard 3</t>
  </si>
  <si>
    <t>Timber GL 3</t>
  </si>
  <si>
    <t>SLR1 MCA</t>
  </si>
  <si>
    <t>SLR1 Exposure</t>
  </si>
  <si>
    <t>After School 1</t>
  </si>
  <si>
    <t>State Parks 2</t>
  </si>
  <si>
    <t>Twin Harbors State Park</t>
  </si>
  <si>
    <t>State Parks 3</t>
  </si>
  <si>
    <t>Grayland Beach State Park</t>
  </si>
  <si>
    <t>Parks 3</t>
  </si>
  <si>
    <t>Waste Water Plant</t>
  </si>
  <si>
    <t>VFW Post</t>
  </si>
  <si>
    <t>Comm Sp GL 2</t>
  </si>
  <si>
    <t>Lutheran Church Twin Harbors</t>
  </si>
  <si>
    <t>State Parks</t>
  </si>
  <si>
    <t>Fire WP 1</t>
  </si>
  <si>
    <t>South Beach Regional Fire Authority Westport Station</t>
  </si>
  <si>
    <t>Comm Sp WP 1</t>
  </si>
  <si>
    <t>Ocean Gold</t>
  </si>
  <si>
    <t>State Parks 1</t>
  </si>
  <si>
    <t>Westport Lighthouse State Park</t>
  </si>
  <si>
    <t>Pharmacy</t>
  </si>
  <si>
    <t>Comm Hall 1</t>
  </si>
  <si>
    <t>Hotels WP 7</t>
  </si>
  <si>
    <t>Hotels WP 8</t>
  </si>
  <si>
    <t>Historical Sites</t>
  </si>
  <si>
    <t>Food WP 21</t>
  </si>
  <si>
    <t>Hotels WP 9</t>
  </si>
  <si>
    <t>Fire GL 1</t>
  </si>
  <si>
    <t>Food WP 20</t>
  </si>
  <si>
    <t>Hotels WP 11</t>
  </si>
  <si>
    <t>Cottages</t>
  </si>
  <si>
    <t>Coast Guard 1</t>
  </si>
  <si>
    <t>Condos</t>
  </si>
  <si>
    <t>Comm Sp WP 8</t>
  </si>
  <si>
    <t>Hotels WP 13</t>
  </si>
  <si>
    <t>Food WP 36</t>
  </si>
  <si>
    <t>Hotels WP 14</t>
  </si>
  <si>
    <t>Community Garden</t>
  </si>
  <si>
    <t>Food WP 35</t>
  </si>
  <si>
    <t>Hotels WP 16</t>
  </si>
  <si>
    <t>Fire WP 4</t>
  </si>
  <si>
    <t>Hotels WP 17</t>
  </si>
  <si>
    <t>Hotels WP 18</t>
  </si>
  <si>
    <t>Hotels WP 19</t>
  </si>
  <si>
    <t>Hotels WP 20</t>
  </si>
  <si>
    <t>Hotels WP 21</t>
  </si>
  <si>
    <t>Categories in order</t>
  </si>
  <si>
    <t>Food WP 28</t>
  </si>
  <si>
    <t>Rank</t>
  </si>
  <si>
    <t>Sites</t>
  </si>
  <si>
    <t>Average Site Score</t>
  </si>
  <si>
    <t>Hotels WP 26</t>
  </si>
  <si>
    <t>Fire WP 3</t>
  </si>
  <si>
    <t>Hotels WP 27</t>
  </si>
  <si>
    <t>Fire WP 5</t>
  </si>
  <si>
    <t>Hotels WP 28</t>
  </si>
  <si>
    <t>Comm Sp GL 3</t>
  </si>
  <si>
    <t>Hotels WP 29</t>
  </si>
  <si>
    <t>Hotels GL 1</t>
  </si>
  <si>
    <t>Hunt WDFW 3</t>
  </si>
  <si>
    <t>Comm Sp WP 3</t>
  </si>
  <si>
    <t>Hunt WDFW 4</t>
  </si>
  <si>
    <t>Comm Garden 1</t>
  </si>
  <si>
    <t>Hunt WDFW 5</t>
  </si>
  <si>
    <t>Comm Sp GL 4</t>
  </si>
  <si>
    <t>Hunt WDFW 6</t>
  </si>
  <si>
    <t>Hunt WDFW 7</t>
  </si>
  <si>
    <t>Hunt WDFW 8</t>
  </si>
  <si>
    <t>Food WP 27</t>
  </si>
  <si>
    <t>Hunt WDFW 9</t>
  </si>
  <si>
    <t>Hunt WDFW 10</t>
  </si>
  <si>
    <t>Comm Sp WP 5</t>
  </si>
  <si>
    <t>Hunt WDFW 11</t>
  </si>
  <si>
    <t>Comm Sp WP 7</t>
  </si>
  <si>
    <t>Hunt WDFW 12</t>
  </si>
  <si>
    <t>Hunt WDFW 13</t>
  </si>
  <si>
    <t>Comm Sp WP 6</t>
  </si>
  <si>
    <t>Hunt WDFW 19</t>
  </si>
  <si>
    <t>VFW 1</t>
  </si>
  <si>
    <t>Food WP 11</t>
  </si>
  <si>
    <t>Timber GL 6</t>
  </si>
  <si>
    <t>Timber GL 7</t>
  </si>
  <si>
    <t>Comm Sp GL 1</t>
  </si>
  <si>
    <t>Timber GL 8</t>
  </si>
  <si>
    <t>Timber GL 9</t>
  </si>
  <si>
    <t>Ocean Gold 1</t>
  </si>
  <si>
    <t>Timber GL 10</t>
  </si>
  <si>
    <t>Timber GL 11</t>
  </si>
  <si>
    <t>Food WP 1</t>
  </si>
  <si>
    <t>Food WP 7</t>
  </si>
  <si>
    <t>WW Plant 1</t>
  </si>
  <si>
    <t>Food WP 33</t>
  </si>
  <si>
    <t>Food WP 2</t>
  </si>
  <si>
    <t>Timber GL 38</t>
  </si>
  <si>
    <t>Utilities 2</t>
  </si>
  <si>
    <t>Timber GL 25</t>
  </si>
  <si>
    <t>Food WP 37</t>
  </si>
  <si>
    <t>Timber GL 26</t>
  </si>
  <si>
    <t>Condos WP 1</t>
  </si>
  <si>
    <t>Food WP 15</t>
  </si>
  <si>
    <t>Timber GL 28</t>
  </si>
  <si>
    <t>Food WP 8</t>
  </si>
  <si>
    <t>Timber GL 29</t>
  </si>
  <si>
    <t>Cottages WP 1</t>
  </si>
  <si>
    <t>Timber GL 30</t>
  </si>
  <si>
    <t>Timber GL 31</t>
  </si>
  <si>
    <t>Timber GL 33</t>
  </si>
  <si>
    <t>Utilities 4</t>
  </si>
  <si>
    <t>Utilities 1</t>
  </si>
  <si>
    <t>Food WP 29</t>
  </si>
  <si>
    <t>Timber GL 39</t>
  </si>
  <si>
    <t>Food WP 3</t>
  </si>
  <si>
    <t>Food WP 9</t>
  </si>
  <si>
    <t>Food GL 2</t>
  </si>
  <si>
    <t>HistSites 1</t>
  </si>
  <si>
    <t>Food WP 32</t>
  </si>
  <si>
    <t>Timber WP 7</t>
  </si>
  <si>
    <t>Pharmacy 1</t>
  </si>
  <si>
    <t>Food GL 4</t>
  </si>
  <si>
    <t>Utilities 5</t>
  </si>
  <si>
    <t>Utilities 6</t>
  </si>
  <si>
    <t>PHAR.CF.00000880</t>
  </si>
  <si>
    <t>Food GL 1</t>
  </si>
  <si>
    <t>Comm Sp WP 4</t>
  </si>
  <si>
    <t>Hunt Clubs 5</t>
  </si>
  <si>
    <t>Food WP 12</t>
  </si>
  <si>
    <t>Food GL 3</t>
  </si>
  <si>
    <t>Food WP 10</t>
  </si>
  <si>
    <t>Food WP 4</t>
  </si>
  <si>
    <t>Food WP 5</t>
  </si>
  <si>
    <t>Food WP 6</t>
  </si>
  <si>
    <t>Food WP 14</t>
  </si>
  <si>
    <t>Food WP 16</t>
  </si>
  <si>
    <t>Food WP 17</t>
  </si>
  <si>
    <t>Food WP 18</t>
  </si>
  <si>
    <t>Food WP 19</t>
  </si>
  <si>
    <t>Food WP 13</t>
  </si>
  <si>
    <t>count</t>
  </si>
  <si>
    <t>SLR3 MCA</t>
  </si>
  <si>
    <t>Criteria</t>
  </si>
  <si>
    <t>SLR3 Exposure</t>
  </si>
  <si>
    <t>Wastewater Plant</t>
  </si>
  <si>
    <t>Timberland Public Library</t>
  </si>
  <si>
    <t>Historic Sites</t>
  </si>
  <si>
    <t>Fire Department</t>
  </si>
  <si>
    <t>Shoalwater Bay Tribe</t>
  </si>
  <si>
    <t>Sites with PARCEL unit of analysis</t>
  </si>
  <si>
    <t>27 unique assets</t>
  </si>
  <si>
    <t>L1 Exposure</t>
  </si>
  <si>
    <t>M1 Exposure</t>
  </si>
  <si>
    <t>1700s Exposure</t>
  </si>
  <si>
    <t>1700s</t>
  </si>
  <si>
    <t>L1</t>
  </si>
  <si>
    <t>M1</t>
  </si>
  <si>
    <t>SLR1</t>
  </si>
  <si>
    <t>SLR3</t>
  </si>
  <si>
    <t xml:space="preserve">Criteria 1 </t>
  </si>
  <si>
    <t>Criteria 2</t>
  </si>
  <si>
    <t>Criteria 3</t>
  </si>
  <si>
    <t>Maximum Weighted Score</t>
  </si>
  <si>
    <t>Minimum Weighted Score</t>
  </si>
  <si>
    <t>Mean Weighted Score</t>
  </si>
  <si>
    <t>Median Weighted Score</t>
  </si>
  <si>
    <t>Number of Un-Exposed Sites</t>
  </si>
  <si>
    <t>Hotels WP 69</t>
  </si>
  <si>
    <t>Hotels WP 22</t>
  </si>
  <si>
    <t>Hotels WP 23</t>
  </si>
  <si>
    <t>Hunt WDFW 2</t>
  </si>
  <si>
    <t>Hunt WDFW 14</t>
  </si>
  <si>
    <t>Hunt WDFW 16</t>
  </si>
  <si>
    <t>Hunt WDFW 17</t>
  </si>
  <si>
    <t>Hunt WDFW 18</t>
  </si>
  <si>
    <t>Hunt Clubs 3</t>
  </si>
  <si>
    <t>Hunt Clubs 4</t>
  </si>
  <si>
    <t>Hunt Clubs 6</t>
  </si>
  <si>
    <t>Hunt Clubs 7</t>
  </si>
  <si>
    <t>Hunt Clubs 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</si>
</sst>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b/>
      <sz val="11.0"/>
      <color theme="1"/>
      <name val="Calibri"/>
    </font>
    <font>
      <b/>
      <color theme="1"/>
      <name val="Arial"/>
      <scheme val="minor"/>
    </font>
    <font>
      <sz val="11.0"/>
      <color theme="1"/>
      <name val="Calibri"/>
    </font>
    <font>
      <color theme="1"/>
      <name val="Arial"/>
      <scheme val="minor"/>
    </font>
    <font>
      <sz val="10.0"/>
      <color theme="1"/>
      <name val="Arial"/>
      <scheme val="minor"/>
    </font>
    <font>
      <color rgb="FFD9D9D9"/>
      <name val="Arial"/>
      <scheme val="minor"/>
    </font>
    <font>
      <color rgb="FFCCCCCC"/>
      <name val="Arial"/>
      <scheme val="minor"/>
    </font>
    <font>
      <b/>
      <sz val="10.0"/>
      <color theme="1"/>
      <name val="Arial"/>
      <scheme val="minor"/>
    </font>
    <font>
      <color theme="1"/>
      <name val="Arial"/>
    </font>
    <font>
      <b/>
      <color theme="1"/>
      <name val="Arial"/>
    </font>
    <font>
      <i/>
      <sz val="10.0"/>
      <color rgb="FF000000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</fills>
  <borders count="1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right style="thin">
        <color rgb="FFD9D9D9"/>
      </right>
      <top style="thin">
        <color rgb="FFD9D9D9"/>
      </top>
    </border>
    <border>
      <left style="thin">
        <color rgb="FFCCCCCC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D9D9D9"/>
      </left>
      <top style="thin">
        <color rgb="FFD9D9D9"/>
      </top>
    </border>
    <border>
      <left style="thin">
        <color rgb="FFCCCCCC"/>
      </left>
      <right style="thin">
        <color rgb="FFD9D9D9"/>
      </right>
      <top style="thin">
        <color rgb="FFCCCCCC"/>
      </top>
      <bottom style="thin">
        <color rgb="FFD9D9D9"/>
      </bottom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CCCCCC"/>
      </top>
      <bottom style="thin">
        <color rgb="FFD9D9D9"/>
      </bottom>
    </border>
    <border>
      <left style="thin">
        <color rgb="FFD9D9D9"/>
      </left>
      <right style="thin">
        <color rgb="FFD9D9D9"/>
      </right>
      <bottom style="thin">
        <color rgb="FFD9D9D9"/>
      </bottom>
    </border>
    <border>
      <left style="thin">
        <color rgb="FFD9D9D9"/>
      </left>
      <bottom style="thin">
        <color rgb="FFD9D9D9"/>
      </bottom>
    </border>
    <border>
      <left style="thin">
        <color rgb="FFD9D9D9"/>
      </left>
      <right style="thin">
        <color rgb="FFCCCCCC"/>
      </right>
      <top style="thin">
        <color rgb="FFCCCCCC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</border>
  </borders>
  <cellStyleXfs count="1">
    <xf borderId="0" fillId="0" fontId="0" numFmtId="0" applyAlignment="1" applyFont="1"/>
  </cellStyleXfs>
  <cellXfs count="8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top" wrapText="1"/>
    </xf>
    <xf borderId="1" fillId="0" fontId="1" numFmtId="0" xfId="0" applyAlignment="1" applyBorder="1" applyFont="1">
      <alignment horizontal="center" readingOrder="0" shrinkToFit="0" vertical="top" wrapText="1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shrinkToFit="0" vertical="bottom" wrapText="1"/>
    </xf>
    <xf borderId="0" fillId="0" fontId="3" numFmtId="0" xfId="0" applyAlignment="1" applyFont="1">
      <alignment horizontal="right" shrinkToFit="0" vertical="bottom" wrapText="1"/>
    </xf>
    <xf borderId="0" fillId="0" fontId="4" numFmtId="0" xfId="0" applyAlignment="1" applyFont="1">
      <alignment readingOrder="0" shrinkToFit="0" wrapText="1"/>
    </xf>
    <xf borderId="0" fillId="0" fontId="4" numFmtId="0" xfId="0" applyAlignment="1" applyFont="1">
      <alignment shrinkToFit="0" wrapText="1"/>
    </xf>
    <xf borderId="2" fillId="0" fontId="5" numFmtId="0" xfId="0" applyAlignment="1" applyBorder="1" applyFont="1">
      <alignment readingOrder="0" shrinkToFit="0" wrapText="1"/>
    </xf>
    <xf borderId="2" fillId="0" fontId="4" numFmtId="0" xfId="0" applyAlignment="1" applyBorder="1" applyFont="1">
      <alignment readingOrder="0"/>
    </xf>
    <xf borderId="2" fillId="0" fontId="4" numFmtId="0" xfId="0" applyBorder="1" applyFont="1"/>
    <xf borderId="2" fillId="0" fontId="5" numFmtId="0" xfId="0" applyAlignment="1" applyBorder="1" applyFont="1">
      <alignment readingOrder="0"/>
    </xf>
    <xf borderId="2" fillId="0" fontId="4" numFmtId="3" xfId="0" applyAlignment="1" applyBorder="1" applyFont="1" applyNumberFormat="1">
      <alignment readingOrder="0"/>
    </xf>
    <xf borderId="2" fillId="0" fontId="6" numFmtId="3" xfId="0" applyAlignment="1" applyBorder="1" applyFont="1" applyNumberFormat="1">
      <alignment readingOrder="0"/>
    </xf>
    <xf borderId="2" fillId="2" fontId="2" numFmtId="3" xfId="0" applyAlignment="1" applyBorder="1" applyFill="1" applyFont="1" applyNumberFormat="1">
      <alignment readingOrder="0"/>
    </xf>
    <xf borderId="0" fillId="0" fontId="4" numFmtId="3" xfId="0" applyFont="1" applyNumberFormat="1"/>
    <xf borderId="0" fillId="0" fontId="4" numFmtId="3" xfId="0" applyAlignment="1" applyFont="1" applyNumberFormat="1">
      <alignment readingOrder="0"/>
    </xf>
    <xf borderId="2" fillId="0" fontId="4" numFmtId="0" xfId="0" applyBorder="1" applyFont="1"/>
    <xf borderId="2" fillId="0" fontId="6" numFmtId="0" xfId="0" applyAlignment="1" applyBorder="1" applyFont="1">
      <alignment readingOrder="0"/>
    </xf>
    <xf borderId="2" fillId="2" fontId="2" numFmtId="0" xfId="0" applyAlignment="1" applyBorder="1" applyFont="1">
      <alignment readingOrder="0"/>
    </xf>
    <xf borderId="0" fillId="0" fontId="4" numFmtId="0" xfId="0" applyFont="1"/>
    <xf borderId="0" fillId="0" fontId="4" numFmtId="0" xfId="0" applyAlignment="1" applyFont="1">
      <alignment readingOrder="0"/>
    </xf>
    <xf borderId="2" fillId="2" fontId="2" numFmtId="0" xfId="0" applyBorder="1" applyFont="1"/>
    <xf borderId="0" fillId="0" fontId="4" numFmtId="1" xfId="0" applyFont="1" applyNumberFormat="1"/>
    <xf borderId="0" fillId="0" fontId="4" numFmtId="0" xfId="0" applyFont="1"/>
    <xf borderId="2" fillId="2" fontId="4" numFmtId="0" xfId="0" applyBorder="1" applyFont="1"/>
    <xf borderId="2" fillId="0" fontId="4" numFmtId="3" xfId="0" applyBorder="1" applyFont="1" applyNumberFormat="1"/>
    <xf borderId="2" fillId="0" fontId="7" numFmtId="0" xfId="0" applyBorder="1" applyFont="1"/>
    <xf borderId="0" fillId="0" fontId="4" numFmtId="1" xfId="0" applyAlignment="1" applyFont="1" applyNumberFormat="1">
      <alignment readingOrder="0"/>
    </xf>
    <xf borderId="3" fillId="0" fontId="4" numFmtId="0" xfId="0" applyAlignment="1" applyBorder="1" applyFont="1">
      <alignment readingOrder="0"/>
    </xf>
    <xf borderId="4" fillId="0" fontId="4" numFmtId="0" xfId="0" applyAlignment="1" applyBorder="1" applyFont="1">
      <alignment readingOrder="0"/>
    </xf>
    <xf borderId="5" fillId="0" fontId="4" numFmtId="0" xfId="0" applyAlignment="1" applyBorder="1" applyFont="1">
      <alignment readingOrder="0"/>
    </xf>
    <xf borderId="0" fillId="0" fontId="7" numFmtId="0" xfId="0" applyFont="1"/>
    <xf borderId="0" fillId="0" fontId="2" numFmtId="0" xfId="0" applyAlignment="1" applyFont="1">
      <alignment horizontal="right" readingOrder="0"/>
    </xf>
    <xf borderId="0" fillId="0" fontId="2" numFmtId="0" xfId="0" applyFont="1"/>
    <xf borderId="0" fillId="0" fontId="2" numFmtId="1" xfId="0" applyFont="1" applyNumberFormat="1"/>
    <xf borderId="0" fillId="0" fontId="2" numFmtId="0" xfId="0" applyAlignment="1" applyFont="1">
      <alignment readingOrder="0"/>
    </xf>
    <xf borderId="0" fillId="0" fontId="5" numFmtId="0" xfId="0" applyAlignment="1" applyFont="1">
      <alignment readingOrder="0" shrinkToFit="0" wrapText="1"/>
    </xf>
    <xf borderId="0" fillId="0" fontId="5" numFmtId="0" xfId="0" applyAlignment="1" applyFont="1">
      <alignment readingOrder="0"/>
    </xf>
    <xf borderId="0" fillId="0" fontId="0" numFmtId="3" xfId="0" applyAlignment="1" applyFont="1" applyNumberFormat="1">
      <alignment horizontal="left" readingOrder="0" shrinkToFit="0" wrapText="0"/>
    </xf>
    <xf borderId="0" fillId="0" fontId="6" numFmtId="0" xfId="0" applyAlignment="1" applyFont="1">
      <alignment readingOrder="0"/>
    </xf>
    <xf borderId="0" fillId="0" fontId="0" numFmtId="1" xfId="0" applyAlignment="1" applyFont="1" applyNumberFormat="1">
      <alignment horizontal="left" readingOrder="0" shrinkToFit="0" wrapText="1"/>
    </xf>
    <xf borderId="0" fillId="0" fontId="8" numFmtId="0" xfId="0" applyAlignment="1" applyFont="1">
      <alignment readingOrder="0"/>
    </xf>
    <xf borderId="0" fillId="2" fontId="2" numFmtId="0" xfId="0" applyAlignment="1" applyFont="1">
      <alignment readingOrder="0"/>
    </xf>
    <xf borderId="6" fillId="0" fontId="4" numFmtId="0" xfId="0" applyAlignment="1" applyBorder="1" applyFont="1">
      <alignment readingOrder="0"/>
    </xf>
    <xf borderId="7" fillId="0" fontId="4" numFmtId="0" xfId="0" applyAlignment="1" applyBorder="1" applyFont="1">
      <alignment readingOrder="0"/>
    </xf>
    <xf borderId="8" fillId="0" fontId="4" numFmtId="0" xfId="0" applyAlignment="1" applyBorder="1" applyFont="1">
      <alignment readingOrder="0"/>
    </xf>
    <xf borderId="0" fillId="2" fontId="4" numFmtId="1" xfId="0" applyFont="1" applyNumberFormat="1"/>
    <xf borderId="0" fillId="2" fontId="4" numFmtId="0" xfId="0" applyFont="1"/>
    <xf borderId="0" fillId="2" fontId="4" numFmtId="1" xfId="0" applyAlignment="1" applyFont="1" applyNumberFormat="1">
      <alignment readingOrder="0"/>
    </xf>
    <xf borderId="0" fillId="2" fontId="4" numFmtId="0" xfId="0" applyAlignment="1" applyFont="1">
      <alignment readingOrder="0"/>
    </xf>
    <xf borderId="9" fillId="0" fontId="4" numFmtId="0" xfId="0" applyAlignment="1" applyBorder="1" applyFont="1">
      <alignment readingOrder="0"/>
    </xf>
    <xf borderId="0" fillId="2" fontId="2" numFmtId="0" xfId="0" applyFont="1"/>
    <xf borderId="0" fillId="0" fontId="9" numFmtId="0" xfId="0" applyAlignment="1" applyFont="1">
      <alignment vertical="bottom"/>
    </xf>
    <xf borderId="0" fillId="0" fontId="0" numFmtId="0" xfId="0" applyAlignment="1" applyFont="1">
      <alignment horizontal="left" readingOrder="0" shrinkToFit="0" wrapText="0"/>
    </xf>
    <xf borderId="0" fillId="0" fontId="0" numFmtId="0" xfId="0" applyAlignment="1" applyFont="1">
      <alignment horizontal="left" readingOrder="0" shrinkToFit="0" wrapText="1"/>
    </xf>
    <xf borderId="2" fillId="0" fontId="2" numFmtId="0" xfId="0" applyAlignment="1" applyBorder="1" applyFont="1">
      <alignment readingOrder="0"/>
    </xf>
    <xf borderId="8" fillId="0" fontId="4" numFmtId="0" xfId="0" applyBorder="1" applyFont="1"/>
    <xf borderId="8" fillId="0" fontId="4" numFmtId="0" xfId="0" applyBorder="1" applyFont="1"/>
    <xf borderId="2" fillId="0" fontId="2" numFmtId="0" xfId="0" applyBorder="1" applyFont="1"/>
    <xf borderId="8" fillId="0" fontId="9" numFmtId="0" xfId="0" applyAlignment="1" applyBorder="1" applyFont="1">
      <alignment horizontal="right" vertical="bottom"/>
    </xf>
    <xf borderId="8" fillId="0" fontId="9" numFmtId="0" xfId="0" applyAlignment="1" applyBorder="1" applyFont="1">
      <alignment horizontal="right" vertical="bottom"/>
    </xf>
    <xf borderId="0" fillId="0" fontId="9" numFmtId="0" xfId="0" applyAlignment="1" applyFont="1">
      <alignment horizontal="right" vertical="bottom"/>
    </xf>
    <xf borderId="2" fillId="0" fontId="9" numFmtId="0" xfId="0" applyAlignment="1" applyBorder="1" applyFont="1">
      <alignment horizontal="right" vertical="bottom"/>
    </xf>
    <xf borderId="3" fillId="0" fontId="4" numFmtId="0" xfId="0" applyBorder="1" applyFont="1"/>
    <xf borderId="7" fillId="0" fontId="4" numFmtId="0" xfId="0" applyBorder="1" applyFont="1"/>
    <xf borderId="0" fillId="2" fontId="2" numFmtId="1" xfId="0" applyFont="1" applyNumberFormat="1"/>
    <xf borderId="10" fillId="0" fontId="4" numFmtId="0" xfId="0" applyAlignment="1" applyBorder="1" applyFont="1">
      <alignment readingOrder="0"/>
    </xf>
    <xf borderId="11" fillId="0" fontId="4" numFmtId="0" xfId="0" applyAlignment="1" applyBorder="1" applyFont="1">
      <alignment readingOrder="0"/>
    </xf>
    <xf borderId="2" fillId="0" fontId="7" numFmtId="0" xfId="0" applyAlignment="1" applyBorder="1" applyFont="1">
      <alignment readingOrder="0"/>
    </xf>
    <xf borderId="0" fillId="0" fontId="7" numFmtId="0" xfId="0" applyAlignment="1" applyFont="1">
      <alignment readingOrder="0"/>
    </xf>
    <xf borderId="8" fillId="0" fontId="4" numFmtId="4" xfId="0" applyAlignment="1" applyBorder="1" applyFont="1" applyNumberFormat="1">
      <alignment readingOrder="0"/>
    </xf>
    <xf borderId="8" fillId="0" fontId="5" numFmtId="0" xfId="0" applyAlignment="1" applyBorder="1" applyFont="1">
      <alignment readingOrder="0"/>
    </xf>
    <xf borderId="8" fillId="0" fontId="0" numFmtId="0" xfId="0" applyAlignment="1" applyBorder="1" applyFont="1">
      <alignment horizontal="left" readingOrder="0" shrinkToFit="0" wrapText="1"/>
    </xf>
    <xf borderId="8" fillId="0" fontId="6" numFmtId="0" xfId="0" applyAlignment="1" applyBorder="1" applyFont="1">
      <alignment readingOrder="0"/>
    </xf>
    <xf borderId="0" fillId="0" fontId="10" numFmtId="0" xfId="0" applyAlignment="1" applyFont="1">
      <alignment vertical="bottom"/>
    </xf>
    <xf borderId="2" fillId="0" fontId="4" numFmtId="1" xfId="0" applyAlignment="1" applyBorder="1" applyFont="1" applyNumberFormat="1">
      <alignment readingOrder="0"/>
    </xf>
    <xf borderId="2" fillId="0" fontId="9" numFmtId="0" xfId="0" applyAlignment="1" applyBorder="1" applyFont="1">
      <alignment horizontal="right" vertical="bottom"/>
    </xf>
    <xf borderId="8" fillId="0" fontId="4" numFmtId="4" xfId="0" applyBorder="1" applyFont="1" applyNumberFormat="1"/>
    <xf borderId="0" fillId="0" fontId="9" numFmtId="0" xfId="0" applyAlignment="1" applyFont="1">
      <alignment horizontal="right" vertical="bottom"/>
    </xf>
    <xf borderId="8" fillId="0" fontId="9" numFmtId="0" xfId="0" applyAlignment="1" applyBorder="1" applyFont="1">
      <alignment horizontal="right" readingOrder="0" vertical="bottom"/>
    </xf>
    <xf borderId="0" fillId="0" fontId="0" numFmtId="3" xfId="0" applyAlignment="1" applyFont="1" applyNumberFormat="1">
      <alignment horizontal="left" readingOrder="0" shrinkToFit="0" wrapText="1"/>
    </xf>
    <xf borderId="0" fillId="0" fontId="11" numFmtId="0" xfId="0" applyAlignment="1" applyFont="1">
      <alignment horizontal="left" readingOrder="0" shrinkToFit="0" wrapText="1"/>
    </xf>
    <xf borderId="12" fillId="0" fontId="4" numFmtId="0" xfId="0" applyAlignment="1" applyBorder="1" applyFont="1">
      <alignment readingOrder="0"/>
    </xf>
    <xf borderId="13" fillId="0" fontId="4" numFmtId="0" xfId="0" applyAlignment="1" applyBorder="1" applyFont="1">
      <alignment readingOrder="0"/>
    </xf>
    <xf borderId="14" fillId="0" fontId="4" numFmtId="0" xfId="0" applyAlignment="1" applyBorder="1" applyFont="1">
      <alignment readingOrder="0"/>
    </xf>
    <xf borderId="15" fillId="0" fontId="4" numFmtId="0" xfId="0" applyAlignment="1" applyBorder="1" applyFont="1">
      <alignment readingOrder="0"/>
    </xf>
    <xf borderId="4" fillId="0" fontId="4" numFmtId="3" xfId="0" applyAlignment="1" applyBorder="1" applyFont="1" applyNumberFormat="1">
      <alignment readingOrder="0"/>
    </xf>
    <xf borderId="16" fillId="0" fontId="4" numFmtId="0" xfId="0" applyAlignment="1" applyBorder="1" applyFont="1">
      <alignment readingOrder="0"/>
    </xf>
  </cellXfs>
  <cellStyles count="1">
    <cellStyle xfId="0" name="Normal" builtinId="0"/>
  </cellStyles>
  <dxfs count="2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13"/>
    <col customWidth="1" min="5" max="5" width="34.0"/>
    <col customWidth="1" min="6" max="6" width="26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/>
      <c r="H1" s="3"/>
      <c r="I1" s="3"/>
    </row>
    <row r="2">
      <c r="A2" s="4" t="s">
        <v>6</v>
      </c>
      <c r="B2" s="5">
        <v>8.0</v>
      </c>
      <c r="C2" s="4" t="s">
        <v>7</v>
      </c>
      <c r="D2" s="4" t="s">
        <v>8</v>
      </c>
      <c r="E2" s="4" t="s">
        <v>9</v>
      </c>
      <c r="F2" s="6" t="s">
        <v>10</v>
      </c>
    </row>
    <row r="3">
      <c r="A3" s="4" t="s">
        <v>6</v>
      </c>
      <c r="B3" s="5">
        <v>8.0</v>
      </c>
      <c r="C3" s="4" t="s">
        <v>11</v>
      </c>
      <c r="D3" s="4" t="s">
        <v>12</v>
      </c>
      <c r="E3" s="4" t="s">
        <v>13</v>
      </c>
      <c r="F3" s="6" t="s">
        <v>14</v>
      </c>
    </row>
    <row r="4">
      <c r="A4" s="4" t="s">
        <v>6</v>
      </c>
      <c r="B4" s="5">
        <v>8.0</v>
      </c>
      <c r="C4" s="4" t="s">
        <v>15</v>
      </c>
      <c r="D4" s="4" t="s">
        <v>16</v>
      </c>
      <c r="E4" s="4" t="s">
        <v>17</v>
      </c>
      <c r="F4" s="6" t="s">
        <v>18</v>
      </c>
    </row>
    <row r="5">
      <c r="A5" s="4" t="s">
        <v>6</v>
      </c>
      <c r="B5" s="5">
        <v>8.0</v>
      </c>
      <c r="C5" s="4" t="s">
        <v>19</v>
      </c>
      <c r="D5" s="4" t="s">
        <v>20</v>
      </c>
      <c r="E5" s="4" t="s">
        <v>21</v>
      </c>
      <c r="F5" s="6" t="s">
        <v>22</v>
      </c>
    </row>
    <row r="6">
      <c r="A6" s="4" t="s">
        <v>6</v>
      </c>
      <c r="B6" s="5">
        <v>8.0</v>
      </c>
      <c r="C6" s="4" t="s">
        <v>23</v>
      </c>
      <c r="D6" s="4" t="s">
        <v>24</v>
      </c>
      <c r="E6" s="4" t="s">
        <v>25</v>
      </c>
      <c r="F6" s="6" t="s">
        <v>26</v>
      </c>
    </row>
    <row r="7">
      <c r="A7" s="4" t="s">
        <v>27</v>
      </c>
      <c r="B7" s="5">
        <v>7.0</v>
      </c>
      <c r="C7" s="4" t="s">
        <v>7</v>
      </c>
      <c r="D7" s="4" t="s">
        <v>28</v>
      </c>
      <c r="E7" s="4" t="s">
        <v>29</v>
      </c>
      <c r="F7" s="6" t="s">
        <v>30</v>
      </c>
    </row>
    <row r="8">
      <c r="A8" s="4" t="s">
        <v>27</v>
      </c>
      <c r="B8" s="5">
        <v>7.0</v>
      </c>
      <c r="C8" s="4" t="s">
        <v>11</v>
      </c>
      <c r="D8" s="4" t="s">
        <v>31</v>
      </c>
      <c r="E8" s="4" t="s">
        <v>32</v>
      </c>
      <c r="F8" s="6" t="s">
        <v>33</v>
      </c>
    </row>
    <row r="9">
      <c r="A9" s="4" t="s">
        <v>27</v>
      </c>
      <c r="B9" s="5">
        <v>7.0</v>
      </c>
      <c r="C9" s="4" t="s">
        <v>15</v>
      </c>
      <c r="D9" s="4" t="s">
        <v>34</v>
      </c>
      <c r="E9" s="4" t="s">
        <v>35</v>
      </c>
      <c r="F9" s="6" t="s">
        <v>36</v>
      </c>
    </row>
    <row r="10">
      <c r="A10" s="4" t="s">
        <v>27</v>
      </c>
      <c r="B10" s="5">
        <v>7.0</v>
      </c>
      <c r="C10" s="4" t="s">
        <v>19</v>
      </c>
      <c r="D10" s="4" t="s">
        <v>37</v>
      </c>
      <c r="E10" s="4" t="s">
        <v>38</v>
      </c>
      <c r="F10" s="6" t="s">
        <v>39</v>
      </c>
    </row>
    <row r="11">
      <c r="A11" s="4" t="s">
        <v>27</v>
      </c>
      <c r="B11" s="5">
        <v>7.0</v>
      </c>
      <c r="C11" s="4" t="s">
        <v>23</v>
      </c>
      <c r="D11" s="4" t="s">
        <v>40</v>
      </c>
      <c r="E11" s="4" t="s">
        <v>41</v>
      </c>
      <c r="F11" s="6" t="s">
        <v>42</v>
      </c>
    </row>
    <row r="12">
      <c r="A12" s="4" t="s">
        <v>43</v>
      </c>
      <c r="B12" s="5">
        <v>9.0</v>
      </c>
      <c r="C12" s="4" t="s">
        <v>44</v>
      </c>
      <c r="D12" s="4" t="s">
        <v>45</v>
      </c>
      <c r="E12" s="4" t="s">
        <v>46</v>
      </c>
      <c r="F12" s="6" t="s">
        <v>47</v>
      </c>
    </row>
    <row r="13">
      <c r="A13" s="4" t="s">
        <v>43</v>
      </c>
      <c r="B13" s="5">
        <v>9.0</v>
      </c>
      <c r="C13" s="4" t="s">
        <v>48</v>
      </c>
      <c r="D13" s="4" t="s">
        <v>49</v>
      </c>
      <c r="E13" s="4" t="s">
        <v>50</v>
      </c>
      <c r="F13" s="6" t="s">
        <v>51</v>
      </c>
    </row>
    <row r="14">
      <c r="A14" s="4" t="s">
        <v>43</v>
      </c>
      <c r="B14" s="5">
        <v>9.0</v>
      </c>
      <c r="C14" s="4" t="s">
        <v>52</v>
      </c>
      <c r="D14" s="4" t="s">
        <v>53</v>
      </c>
      <c r="E14" s="4" t="s">
        <v>54</v>
      </c>
      <c r="F14" s="6" t="s">
        <v>55</v>
      </c>
    </row>
    <row r="15">
      <c r="A15" s="4" t="s">
        <v>43</v>
      </c>
      <c r="B15" s="5">
        <v>9.0</v>
      </c>
      <c r="C15" s="4" t="s">
        <v>56</v>
      </c>
      <c r="D15" s="4" t="s">
        <v>57</v>
      </c>
      <c r="E15" s="4" t="s">
        <v>58</v>
      </c>
      <c r="F15" s="6" t="s">
        <v>59</v>
      </c>
    </row>
    <row r="16">
      <c r="A16" s="4" t="s">
        <v>43</v>
      </c>
      <c r="B16" s="5">
        <v>9.0</v>
      </c>
      <c r="C16" s="4" t="s">
        <v>60</v>
      </c>
      <c r="D16" s="4" t="s">
        <v>61</v>
      </c>
      <c r="E16" s="4" t="s">
        <v>62</v>
      </c>
      <c r="F16" s="6" t="s">
        <v>63</v>
      </c>
    </row>
    <row r="17">
      <c r="F17" s="7"/>
    </row>
    <row r="18">
      <c r="F18" s="7"/>
    </row>
    <row r="19">
      <c r="F19" s="7"/>
    </row>
    <row r="20">
      <c r="F20" s="7"/>
    </row>
    <row r="21">
      <c r="F21" s="7"/>
    </row>
    <row r="22">
      <c r="F22" s="7"/>
    </row>
    <row r="23">
      <c r="F23" s="7"/>
    </row>
    <row r="24">
      <c r="F24" s="7"/>
    </row>
    <row r="25">
      <c r="F25" s="7"/>
    </row>
    <row r="26">
      <c r="F26" s="7"/>
    </row>
    <row r="27">
      <c r="F27" s="7"/>
    </row>
    <row r="28">
      <c r="F28" s="7"/>
    </row>
    <row r="29">
      <c r="F29" s="7"/>
    </row>
    <row r="30">
      <c r="F30" s="7"/>
    </row>
    <row r="31">
      <c r="F31" s="7"/>
    </row>
    <row r="32">
      <c r="F32" s="7"/>
    </row>
    <row r="33">
      <c r="F33" s="7"/>
    </row>
    <row r="34">
      <c r="F34" s="7"/>
    </row>
    <row r="35">
      <c r="F35" s="7"/>
    </row>
    <row r="36">
      <c r="F36" s="7"/>
    </row>
    <row r="37">
      <c r="F37" s="7"/>
    </row>
    <row r="38">
      <c r="F38" s="7"/>
    </row>
    <row r="39">
      <c r="F39" s="7"/>
    </row>
    <row r="40">
      <c r="F40" s="7"/>
    </row>
    <row r="41">
      <c r="F41" s="7"/>
    </row>
    <row r="42">
      <c r="F42" s="7"/>
    </row>
    <row r="43">
      <c r="F43" s="7"/>
    </row>
    <row r="44">
      <c r="F44" s="7"/>
    </row>
    <row r="45">
      <c r="F45" s="7"/>
    </row>
    <row r="46">
      <c r="F46" s="7"/>
    </row>
    <row r="47">
      <c r="F47" s="7"/>
    </row>
    <row r="48">
      <c r="F48" s="7"/>
    </row>
    <row r="49">
      <c r="F49" s="7"/>
    </row>
    <row r="50">
      <c r="F50" s="7"/>
    </row>
    <row r="51">
      <c r="F51" s="7"/>
    </row>
    <row r="52">
      <c r="F52" s="7"/>
    </row>
    <row r="53">
      <c r="F53" s="7"/>
    </row>
    <row r="54">
      <c r="F54" s="7"/>
    </row>
    <row r="55">
      <c r="F55" s="7"/>
    </row>
    <row r="56">
      <c r="F56" s="7"/>
    </row>
    <row r="57">
      <c r="F57" s="7"/>
    </row>
    <row r="58">
      <c r="F58" s="7"/>
    </row>
    <row r="59">
      <c r="F59" s="7"/>
    </row>
    <row r="60">
      <c r="F60" s="7"/>
    </row>
    <row r="61">
      <c r="F61" s="7"/>
    </row>
    <row r="62">
      <c r="F62" s="7"/>
    </row>
    <row r="63">
      <c r="F63" s="7"/>
    </row>
    <row r="64">
      <c r="F64" s="7"/>
    </row>
    <row r="65">
      <c r="F65" s="7"/>
    </row>
    <row r="66">
      <c r="F66" s="7"/>
    </row>
    <row r="67">
      <c r="F67" s="7"/>
    </row>
    <row r="68">
      <c r="F68" s="7"/>
    </row>
    <row r="69">
      <c r="F69" s="7"/>
    </row>
    <row r="70">
      <c r="F70" s="7"/>
    </row>
    <row r="71">
      <c r="F71" s="7"/>
    </row>
    <row r="72">
      <c r="F72" s="7"/>
    </row>
    <row r="73">
      <c r="F73" s="7"/>
    </row>
    <row r="74">
      <c r="F74" s="7"/>
    </row>
    <row r="75">
      <c r="F75" s="7"/>
    </row>
    <row r="76">
      <c r="F76" s="7"/>
    </row>
    <row r="77">
      <c r="F77" s="7"/>
    </row>
    <row r="78">
      <c r="F78" s="7"/>
    </row>
    <row r="79">
      <c r="F79" s="7"/>
    </row>
    <row r="80">
      <c r="F80" s="7"/>
    </row>
    <row r="81">
      <c r="F81" s="7"/>
    </row>
    <row r="82">
      <c r="F82" s="7"/>
    </row>
    <row r="83">
      <c r="F83" s="7"/>
    </row>
    <row r="84">
      <c r="F84" s="7"/>
    </row>
    <row r="85">
      <c r="F85" s="7"/>
    </row>
    <row r="86">
      <c r="F86" s="7"/>
    </row>
    <row r="87">
      <c r="F87" s="7"/>
    </row>
    <row r="88">
      <c r="F88" s="7"/>
    </row>
    <row r="89">
      <c r="F89" s="7"/>
    </row>
    <row r="90">
      <c r="F90" s="7"/>
    </row>
    <row r="91">
      <c r="F91" s="7"/>
    </row>
    <row r="92">
      <c r="F92" s="7"/>
    </row>
    <row r="93">
      <c r="F93" s="7"/>
    </row>
    <row r="94">
      <c r="F94" s="7"/>
    </row>
    <row r="95">
      <c r="F95" s="7"/>
    </row>
    <row r="96">
      <c r="F96" s="7"/>
    </row>
    <row r="97">
      <c r="F97" s="7"/>
    </row>
    <row r="98">
      <c r="F98" s="7"/>
    </row>
    <row r="99">
      <c r="F99" s="7"/>
    </row>
    <row r="100">
      <c r="F100" s="7"/>
    </row>
    <row r="101">
      <c r="F101" s="7"/>
    </row>
    <row r="102">
      <c r="F102" s="7"/>
    </row>
    <row r="103">
      <c r="F103" s="7"/>
    </row>
    <row r="104">
      <c r="F104" s="7"/>
    </row>
    <row r="105">
      <c r="F105" s="7"/>
    </row>
    <row r="106">
      <c r="F106" s="7"/>
    </row>
    <row r="107">
      <c r="F107" s="7"/>
    </row>
    <row r="108">
      <c r="F108" s="7"/>
    </row>
    <row r="109">
      <c r="F109" s="7"/>
    </row>
    <row r="110">
      <c r="F110" s="7"/>
    </row>
    <row r="111">
      <c r="F111" s="7"/>
    </row>
    <row r="112">
      <c r="F112" s="7"/>
    </row>
    <row r="113">
      <c r="F113" s="7"/>
    </row>
    <row r="114">
      <c r="F114" s="7"/>
    </row>
    <row r="115">
      <c r="F115" s="7"/>
    </row>
    <row r="116">
      <c r="F116" s="7"/>
    </row>
    <row r="117">
      <c r="F117" s="7"/>
    </row>
    <row r="118">
      <c r="F118" s="7"/>
    </row>
    <row r="119">
      <c r="F119" s="7"/>
    </row>
    <row r="120">
      <c r="F120" s="7"/>
    </row>
    <row r="121">
      <c r="F121" s="7"/>
    </row>
    <row r="122">
      <c r="F122" s="7"/>
    </row>
    <row r="123">
      <c r="F123" s="7"/>
    </row>
    <row r="124">
      <c r="F124" s="7"/>
    </row>
    <row r="125">
      <c r="F125" s="7"/>
    </row>
    <row r="126">
      <c r="F126" s="7"/>
    </row>
    <row r="127">
      <c r="F127" s="7"/>
    </row>
    <row r="128">
      <c r="F128" s="7"/>
    </row>
    <row r="129">
      <c r="F129" s="7"/>
    </row>
    <row r="130">
      <c r="F130" s="7"/>
    </row>
    <row r="131">
      <c r="F131" s="7"/>
    </row>
    <row r="132">
      <c r="F132" s="7"/>
    </row>
    <row r="133">
      <c r="F133" s="7"/>
    </row>
    <row r="134">
      <c r="F134" s="7"/>
    </row>
    <row r="135">
      <c r="F135" s="7"/>
    </row>
    <row r="136">
      <c r="F136" s="7"/>
    </row>
    <row r="137">
      <c r="F137" s="7"/>
    </row>
    <row r="138">
      <c r="F138" s="7"/>
    </row>
    <row r="139">
      <c r="F139" s="7"/>
    </row>
    <row r="140">
      <c r="F140" s="7"/>
    </row>
    <row r="141">
      <c r="F141" s="7"/>
    </row>
    <row r="142">
      <c r="F142" s="7"/>
    </row>
    <row r="143">
      <c r="F143" s="7"/>
    </row>
    <row r="144">
      <c r="F144" s="7"/>
    </row>
    <row r="145">
      <c r="F145" s="7"/>
    </row>
    <row r="146">
      <c r="F146" s="7"/>
    </row>
    <row r="147">
      <c r="F147" s="7"/>
    </row>
    <row r="148">
      <c r="F148" s="7"/>
    </row>
    <row r="149">
      <c r="F149" s="7"/>
    </row>
    <row r="150">
      <c r="F150" s="7"/>
    </row>
    <row r="151">
      <c r="F151" s="7"/>
    </row>
    <row r="152">
      <c r="F152" s="7"/>
    </row>
    <row r="153">
      <c r="F153" s="7"/>
    </row>
    <row r="154">
      <c r="F154" s="7"/>
    </row>
    <row r="155">
      <c r="F155" s="7"/>
    </row>
    <row r="156">
      <c r="F156" s="7"/>
    </row>
    <row r="157">
      <c r="F157" s="7"/>
    </row>
    <row r="158">
      <c r="F158" s="7"/>
    </row>
    <row r="159">
      <c r="F159" s="7"/>
    </row>
    <row r="160">
      <c r="F160" s="7"/>
    </row>
    <row r="161">
      <c r="F161" s="7"/>
    </row>
    <row r="162">
      <c r="F162" s="7"/>
    </row>
    <row r="163">
      <c r="F163" s="7"/>
    </row>
    <row r="164">
      <c r="F164" s="7"/>
    </row>
    <row r="165">
      <c r="F165" s="7"/>
    </row>
    <row r="166">
      <c r="F166" s="7"/>
    </row>
    <row r="167">
      <c r="F167" s="7"/>
    </row>
    <row r="168">
      <c r="F168" s="7"/>
    </row>
    <row r="169">
      <c r="F169" s="7"/>
    </row>
    <row r="170">
      <c r="F170" s="7"/>
    </row>
    <row r="171">
      <c r="F171" s="7"/>
    </row>
    <row r="172">
      <c r="F172" s="7"/>
    </row>
    <row r="173">
      <c r="F173" s="7"/>
    </row>
    <row r="174">
      <c r="F174" s="7"/>
    </row>
    <row r="175">
      <c r="F175" s="7"/>
    </row>
    <row r="176">
      <c r="F176" s="7"/>
    </row>
    <row r="177">
      <c r="F177" s="7"/>
    </row>
    <row r="178">
      <c r="F178" s="7"/>
    </row>
    <row r="179">
      <c r="F179" s="7"/>
    </row>
    <row r="180">
      <c r="F180" s="7"/>
    </row>
    <row r="181">
      <c r="F181" s="7"/>
    </row>
    <row r="182">
      <c r="F182" s="7"/>
    </row>
    <row r="183">
      <c r="F183" s="7"/>
    </row>
    <row r="184">
      <c r="F184" s="7"/>
    </row>
    <row r="185">
      <c r="F185" s="7"/>
    </row>
    <row r="186">
      <c r="F186" s="7"/>
    </row>
    <row r="187">
      <c r="F187" s="7"/>
    </row>
    <row r="188">
      <c r="F188" s="7"/>
    </row>
    <row r="189">
      <c r="F189" s="7"/>
    </row>
    <row r="190">
      <c r="F190" s="7"/>
    </row>
    <row r="191">
      <c r="F191" s="7"/>
    </row>
    <row r="192">
      <c r="F192" s="7"/>
    </row>
    <row r="193">
      <c r="F193" s="7"/>
    </row>
    <row r="194">
      <c r="F194" s="7"/>
    </row>
    <row r="195">
      <c r="F195" s="7"/>
    </row>
    <row r="196">
      <c r="F196" s="7"/>
    </row>
    <row r="197">
      <c r="F197" s="7"/>
    </row>
    <row r="198">
      <c r="F198" s="7"/>
    </row>
    <row r="199">
      <c r="F199" s="7"/>
    </row>
    <row r="200">
      <c r="F200" s="7"/>
    </row>
    <row r="201">
      <c r="F201" s="7"/>
    </row>
    <row r="202">
      <c r="F202" s="7"/>
    </row>
    <row r="203">
      <c r="F203" s="7"/>
    </row>
    <row r="204">
      <c r="F204" s="7"/>
    </row>
    <row r="205">
      <c r="F205" s="7"/>
    </row>
    <row r="206">
      <c r="F206" s="7"/>
    </row>
    <row r="207">
      <c r="F207" s="7"/>
    </row>
    <row r="208">
      <c r="F208" s="7"/>
    </row>
    <row r="209">
      <c r="F209" s="7"/>
    </row>
    <row r="210">
      <c r="F210" s="7"/>
    </row>
    <row r="211">
      <c r="F211" s="7"/>
    </row>
    <row r="212">
      <c r="F212" s="7"/>
    </row>
    <row r="213">
      <c r="F213" s="7"/>
    </row>
    <row r="214">
      <c r="F214" s="7"/>
    </row>
    <row r="215">
      <c r="F215" s="7"/>
    </row>
    <row r="216">
      <c r="F216" s="7"/>
    </row>
    <row r="217">
      <c r="F217" s="7"/>
    </row>
    <row r="218">
      <c r="F218" s="7"/>
    </row>
    <row r="219">
      <c r="F219" s="7"/>
    </row>
    <row r="220">
      <c r="F220" s="7"/>
    </row>
    <row r="221">
      <c r="F221" s="7"/>
    </row>
    <row r="222">
      <c r="F222" s="7"/>
    </row>
    <row r="223">
      <c r="F223" s="7"/>
    </row>
    <row r="224">
      <c r="F224" s="7"/>
    </row>
    <row r="225">
      <c r="F225" s="7"/>
    </row>
    <row r="226">
      <c r="F226" s="7"/>
    </row>
    <row r="227">
      <c r="F227" s="7"/>
    </row>
    <row r="228">
      <c r="F228" s="7"/>
    </row>
    <row r="229">
      <c r="F229" s="7"/>
    </row>
    <row r="230">
      <c r="F230" s="7"/>
    </row>
    <row r="231">
      <c r="F231" s="7"/>
    </row>
    <row r="232">
      <c r="F232" s="7"/>
    </row>
    <row r="233">
      <c r="F233" s="7"/>
    </row>
    <row r="234">
      <c r="F234" s="7"/>
    </row>
    <row r="235">
      <c r="F235" s="7"/>
    </row>
    <row r="236">
      <c r="F236" s="7"/>
    </row>
    <row r="237">
      <c r="F237" s="7"/>
    </row>
    <row r="238">
      <c r="F238" s="7"/>
    </row>
    <row r="239">
      <c r="F239" s="7"/>
    </row>
    <row r="240">
      <c r="F240" s="7"/>
    </row>
    <row r="241">
      <c r="F241" s="7"/>
    </row>
    <row r="242">
      <c r="F242" s="7"/>
    </row>
    <row r="243">
      <c r="F243" s="7"/>
    </row>
    <row r="244">
      <c r="F244" s="7"/>
    </row>
    <row r="245">
      <c r="F245" s="7"/>
    </row>
    <row r="246">
      <c r="F246" s="7"/>
    </row>
    <row r="247">
      <c r="F247" s="7"/>
    </row>
    <row r="248">
      <c r="F248" s="7"/>
    </row>
    <row r="249">
      <c r="F249" s="7"/>
    </row>
    <row r="250">
      <c r="F250" s="7"/>
    </row>
    <row r="251">
      <c r="F251" s="7"/>
    </row>
    <row r="252">
      <c r="F252" s="7"/>
    </row>
    <row r="253">
      <c r="F253" s="7"/>
    </row>
    <row r="254">
      <c r="F254" s="7"/>
    </row>
    <row r="255">
      <c r="F255" s="7"/>
    </row>
    <row r="256">
      <c r="F256" s="7"/>
    </row>
    <row r="257">
      <c r="F257" s="7"/>
    </row>
    <row r="258">
      <c r="F258" s="7"/>
    </row>
    <row r="259">
      <c r="F259" s="7"/>
    </row>
    <row r="260">
      <c r="F260" s="7"/>
    </row>
    <row r="261">
      <c r="F261" s="7"/>
    </row>
    <row r="262">
      <c r="F262" s="7"/>
    </row>
    <row r="263">
      <c r="F263" s="7"/>
    </row>
    <row r="264">
      <c r="F264" s="7"/>
    </row>
    <row r="265">
      <c r="F265" s="7"/>
    </row>
    <row r="266">
      <c r="F266" s="7"/>
    </row>
    <row r="267">
      <c r="F267" s="7"/>
    </row>
    <row r="268">
      <c r="F268" s="7"/>
    </row>
    <row r="269">
      <c r="F269" s="7"/>
    </row>
    <row r="270">
      <c r="F270" s="7"/>
    </row>
    <row r="271">
      <c r="F271" s="7"/>
    </row>
    <row r="272">
      <c r="F272" s="7"/>
    </row>
    <row r="273">
      <c r="F273" s="7"/>
    </row>
    <row r="274">
      <c r="F274" s="7"/>
    </row>
    <row r="275">
      <c r="F275" s="7"/>
    </row>
    <row r="276">
      <c r="F276" s="7"/>
    </row>
    <row r="277">
      <c r="F277" s="7"/>
    </row>
    <row r="278">
      <c r="F278" s="7"/>
    </row>
    <row r="279">
      <c r="F279" s="7"/>
    </row>
    <row r="280">
      <c r="F280" s="7"/>
    </row>
    <row r="281">
      <c r="F281" s="7"/>
    </row>
    <row r="282">
      <c r="F282" s="7"/>
    </row>
    <row r="283">
      <c r="F283" s="7"/>
    </row>
    <row r="284">
      <c r="F284" s="7"/>
    </row>
    <row r="285">
      <c r="F285" s="7"/>
    </row>
    <row r="286">
      <c r="F286" s="7"/>
    </row>
    <row r="287">
      <c r="F287" s="7"/>
    </row>
    <row r="288">
      <c r="F288" s="7"/>
    </row>
    <row r="289">
      <c r="F289" s="7"/>
    </row>
    <row r="290">
      <c r="F290" s="7"/>
    </row>
    <row r="291">
      <c r="F291" s="7"/>
    </row>
    <row r="292">
      <c r="F292" s="7"/>
    </row>
    <row r="293">
      <c r="F293" s="7"/>
    </row>
    <row r="294">
      <c r="F294" s="7"/>
    </row>
    <row r="295">
      <c r="F295" s="7"/>
    </row>
    <row r="296">
      <c r="F296" s="7"/>
    </row>
    <row r="297">
      <c r="F297" s="7"/>
    </row>
    <row r="298">
      <c r="F298" s="7"/>
    </row>
    <row r="299">
      <c r="F299" s="7"/>
    </row>
    <row r="300">
      <c r="F300" s="7"/>
    </row>
    <row r="301">
      <c r="F301" s="7"/>
    </row>
    <row r="302">
      <c r="F302" s="7"/>
    </row>
    <row r="303">
      <c r="F303" s="7"/>
    </row>
    <row r="304">
      <c r="F304" s="7"/>
    </row>
    <row r="305">
      <c r="F305" s="7"/>
    </row>
    <row r="306">
      <c r="F306" s="7"/>
    </row>
    <row r="307">
      <c r="F307" s="7"/>
    </row>
    <row r="308">
      <c r="F308" s="7"/>
    </row>
    <row r="309">
      <c r="F309" s="7"/>
    </row>
    <row r="310">
      <c r="F310" s="7"/>
    </row>
    <row r="311">
      <c r="F311" s="7"/>
    </row>
    <row r="312">
      <c r="F312" s="7"/>
    </row>
    <row r="313">
      <c r="F313" s="7"/>
    </row>
    <row r="314">
      <c r="F314" s="7"/>
    </row>
    <row r="315">
      <c r="F315" s="7"/>
    </row>
    <row r="316">
      <c r="F316" s="7"/>
    </row>
    <row r="317">
      <c r="F317" s="7"/>
    </row>
    <row r="318">
      <c r="F318" s="7"/>
    </row>
    <row r="319">
      <c r="F319" s="7"/>
    </row>
    <row r="320">
      <c r="F320" s="7"/>
    </row>
    <row r="321">
      <c r="F321" s="7"/>
    </row>
    <row r="322">
      <c r="F322" s="7"/>
    </row>
    <row r="323">
      <c r="F323" s="7"/>
    </row>
    <row r="324">
      <c r="F324" s="7"/>
    </row>
    <row r="325">
      <c r="F325" s="7"/>
    </row>
    <row r="326">
      <c r="F326" s="7"/>
    </row>
    <row r="327">
      <c r="F327" s="7"/>
    </row>
    <row r="328">
      <c r="F328" s="7"/>
    </row>
    <row r="329">
      <c r="F329" s="7"/>
    </row>
    <row r="330">
      <c r="F330" s="7"/>
    </row>
    <row r="331">
      <c r="F331" s="7"/>
    </row>
    <row r="332">
      <c r="F332" s="7"/>
    </row>
    <row r="333">
      <c r="F333" s="7"/>
    </row>
    <row r="334">
      <c r="F334" s="7"/>
    </row>
    <row r="335">
      <c r="F335" s="7"/>
    </row>
    <row r="336">
      <c r="F336" s="7"/>
    </row>
    <row r="337">
      <c r="F337" s="7"/>
    </row>
    <row r="338">
      <c r="F338" s="7"/>
    </row>
    <row r="339">
      <c r="F339" s="7"/>
    </row>
    <row r="340">
      <c r="F340" s="7"/>
    </row>
    <row r="341">
      <c r="F341" s="7"/>
    </row>
    <row r="342">
      <c r="F342" s="7"/>
    </row>
    <row r="343">
      <c r="F343" s="7"/>
    </row>
    <row r="344">
      <c r="F344" s="7"/>
    </row>
    <row r="345">
      <c r="F345" s="7"/>
    </row>
    <row r="346">
      <c r="F346" s="7"/>
    </row>
    <row r="347">
      <c r="F347" s="7"/>
    </row>
    <row r="348">
      <c r="F348" s="7"/>
    </row>
    <row r="349">
      <c r="F349" s="7"/>
    </row>
    <row r="350">
      <c r="F350" s="7"/>
    </row>
    <row r="351">
      <c r="F351" s="7"/>
    </row>
    <row r="352">
      <c r="F352" s="7"/>
    </row>
    <row r="353">
      <c r="F353" s="7"/>
    </row>
    <row r="354">
      <c r="F354" s="7"/>
    </row>
    <row r="355">
      <c r="F355" s="7"/>
    </row>
    <row r="356">
      <c r="F356" s="7"/>
    </row>
    <row r="357">
      <c r="F357" s="7"/>
    </row>
    <row r="358">
      <c r="F358" s="7"/>
    </row>
    <row r="359">
      <c r="F359" s="7"/>
    </row>
    <row r="360">
      <c r="F360" s="7"/>
    </row>
    <row r="361">
      <c r="F361" s="7"/>
    </row>
    <row r="362">
      <c r="F362" s="7"/>
    </row>
    <row r="363">
      <c r="F363" s="7"/>
    </row>
    <row r="364">
      <c r="F364" s="7"/>
    </row>
    <row r="365">
      <c r="F365" s="7"/>
    </row>
    <row r="366">
      <c r="F366" s="7"/>
    </row>
    <row r="367">
      <c r="F367" s="7"/>
    </row>
    <row r="368">
      <c r="F368" s="7"/>
    </row>
    <row r="369">
      <c r="F369" s="7"/>
    </row>
    <row r="370">
      <c r="F370" s="7"/>
    </row>
    <row r="371">
      <c r="F371" s="7"/>
    </row>
    <row r="372">
      <c r="F372" s="7"/>
    </row>
    <row r="373">
      <c r="F373" s="7"/>
    </row>
    <row r="374">
      <c r="F374" s="7"/>
    </row>
    <row r="375">
      <c r="F375" s="7"/>
    </row>
    <row r="376">
      <c r="F376" s="7"/>
    </row>
    <row r="377">
      <c r="F377" s="7"/>
    </row>
    <row r="378">
      <c r="F378" s="7"/>
    </row>
    <row r="379">
      <c r="F379" s="7"/>
    </row>
    <row r="380">
      <c r="F380" s="7"/>
    </row>
    <row r="381">
      <c r="F381" s="7"/>
    </row>
    <row r="382">
      <c r="F382" s="7"/>
    </row>
    <row r="383">
      <c r="F383" s="7"/>
    </row>
    <row r="384">
      <c r="F384" s="7"/>
    </row>
    <row r="385">
      <c r="F385" s="7"/>
    </row>
    <row r="386">
      <c r="F386" s="7"/>
    </row>
    <row r="387">
      <c r="F387" s="7"/>
    </row>
    <row r="388">
      <c r="F388" s="7"/>
    </row>
    <row r="389">
      <c r="F389" s="7"/>
    </row>
    <row r="390">
      <c r="F390" s="7"/>
    </row>
    <row r="391">
      <c r="F391" s="7"/>
    </row>
    <row r="392">
      <c r="F392" s="7"/>
    </row>
    <row r="393">
      <c r="F393" s="7"/>
    </row>
    <row r="394">
      <c r="F394" s="7"/>
    </row>
    <row r="395">
      <c r="F395" s="7"/>
    </row>
    <row r="396">
      <c r="F396" s="7"/>
    </row>
    <row r="397">
      <c r="F397" s="7"/>
    </row>
    <row r="398">
      <c r="F398" s="7"/>
    </row>
    <row r="399">
      <c r="F399" s="7"/>
    </row>
    <row r="400">
      <c r="F400" s="7"/>
    </row>
    <row r="401">
      <c r="F401" s="7"/>
    </row>
    <row r="402">
      <c r="F402" s="7"/>
    </row>
    <row r="403">
      <c r="F403" s="7"/>
    </row>
    <row r="404">
      <c r="F404" s="7"/>
    </row>
    <row r="405">
      <c r="F405" s="7"/>
    </row>
    <row r="406">
      <c r="F406" s="7"/>
    </row>
    <row r="407">
      <c r="F407" s="7"/>
    </row>
    <row r="408">
      <c r="F408" s="7"/>
    </row>
    <row r="409">
      <c r="F409" s="7"/>
    </row>
    <row r="410">
      <c r="F410" s="7"/>
    </row>
    <row r="411">
      <c r="F411" s="7"/>
    </row>
    <row r="412">
      <c r="F412" s="7"/>
    </row>
    <row r="413">
      <c r="F413" s="7"/>
    </row>
    <row r="414">
      <c r="F414" s="7"/>
    </row>
    <row r="415">
      <c r="F415" s="7"/>
    </row>
    <row r="416">
      <c r="F416" s="7"/>
    </row>
    <row r="417">
      <c r="F417" s="7"/>
    </row>
    <row r="418">
      <c r="F418" s="7"/>
    </row>
    <row r="419">
      <c r="F419" s="7"/>
    </row>
    <row r="420">
      <c r="F420" s="7"/>
    </row>
    <row r="421">
      <c r="F421" s="7"/>
    </row>
    <row r="422">
      <c r="F422" s="7"/>
    </row>
    <row r="423">
      <c r="F423" s="7"/>
    </row>
    <row r="424">
      <c r="F424" s="7"/>
    </row>
    <row r="425">
      <c r="F425" s="7"/>
    </row>
    <row r="426">
      <c r="F426" s="7"/>
    </row>
    <row r="427">
      <c r="F427" s="7"/>
    </row>
    <row r="428">
      <c r="F428" s="7"/>
    </row>
    <row r="429">
      <c r="F429" s="7"/>
    </row>
    <row r="430">
      <c r="F430" s="7"/>
    </row>
    <row r="431">
      <c r="F431" s="7"/>
    </row>
    <row r="432">
      <c r="F432" s="7"/>
    </row>
    <row r="433">
      <c r="F433" s="7"/>
    </row>
    <row r="434">
      <c r="F434" s="7"/>
    </row>
    <row r="435">
      <c r="F435" s="7"/>
    </row>
    <row r="436">
      <c r="F436" s="7"/>
    </row>
    <row r="437">
      <c r="F437" s="7"/>
    </row>
    <row r="438">
      <c r="F438" s="7"/>
    </row>
    <row r="439">
      <c r="F439" s="7"/>
    </row>
    <row r="440">
      <c r="F440" s="7"/>
    </row>
    <row r="441">
      <c r="F441" s="7"/>
    </row>
    <row r="442">
      <c r="F442" s="7"/>
    </row>
    <row r="443">
      <c r="F443" s="7"/>
    </row>
    <row r="444">
      <c r="F444" s="7"/>
    </row>
    <row r="445">
      <c r="F445" s="7"/>
    </row>
    <row r="446">
      <c r="F446" s="7"/>
    </row>
    <row r="447">
      <c r="F447" s="7"/>
    </row>
    <row r="448">
      <c r="F448" s="7"/>
    </row>
    <row r="449">
      <c r="F449" s="7"/>
    </row>
    <row r="450">
      <c r="F450" s="7"/>
    </row>
    <row r="451">
      <c r="F451" s="7"/>
    </row>
    <row r="452">
      <c r="F452" s="7"/>
    </row>
    <row r="453">
      <c r="F453" s="7"/>
    </row>
    <row r="454">
      <c r="F454" s="7"/>
    </row>
    <row r="455">
      <c r="F455" s="7"/>
    </row>
    <row r="456">
      <c r="F456" s="7"/>
    </row>
    <row r="457">
      <c r="F457" s="7"/>
    </row>
    <row r="458">
      <c r="F458" s="7"/>
    </row>
    <row r="459">
      <c r="F459" s="7"/>
    </row>
    <row r="460">
      <c r="F460" s="7"/>
    </row>
    <row r="461">
      <c r="F461" s="7"/>
    </row>
    <row r="462">
      <c r="F462" s="7"/>
    </row>
    <row r="463">
      <c r="F463" s="7"/>
    </row>
    <row r="464">
      <c r="F464" s="7"/>
    </row>
    <row r="465">
      <c r="F465" s="7"/>
    </row>
    <row r="466">
      <c r="F466" s="7"/>
    </row>
    <row r="467">
      <c r="F467" s="7"/>
    </row>
    <row r="468">
      <c r="F468" s="7"/>
    </row>
    <row r="469">
      <c r="F469" s="7"/>
    </row>
    <row r="470">
      <c r="F470" s="7"/>
    </row>
    <row r="471">
      <c r="F471" s="7"/>
    </row>
    <row r="472">
      <c r="F472" s="7"/>
    </row>
    <row r="473">
      <c r="F473" s="7"/>
    </row>
    <row r="474">
      <c r="F474" s="7"/>
    </row>
    <row r="475">
      <c r="F475" s="7"/>
    </row>
    <row r="476">
      <c r="F476" s="7"/>
    </row>
    <row r="477">
      <c r="F477" s="7"/>
    </row>
    <row r="478">
      <c r="F478" s="7"/>
    </row>
    <row r="479">
      <c r="F479" s="7"/>
    </row>
    <row r="480">
      <c r="F480" s="7"/>
    </row>
    <row r="481">
      <c r="F481" s="7"/>
    </row>
    <row r="482">
      <c r="F482" s="7"/>
    </row>
    <row r="483">
      <c r="F483" s="7"/>
    </row>
    <row r="484">
      <c r="F484" s="7"/>
    </row>
    <row r="485">
      <c r="F485" s="7"/>
    </row>
    <row r="486">
      <c r="F486" s="7"/>
    </row>
    <row r="487">
      <c r="F487" s="7"/>
    </row>
    <row r="488">
      <c r="F488" s="7"/>
    </row>
    <row r="489">
      <c r="F489" s="7"/>
    </row>
    <row r="490">
      <c r="F490" s="7"/>
    </row>
    <row r="491">
      <c r="F491" s="7"/>
    </row>
    <row r="492">
      <c r="F492" s="7"/>
    </row>
    <row r="493">
      <c r="F493" s="7"/>
    </row>
    <row r="494">
      <c r="F494" s="7"/>
    </row>
    <row r="495">
      <c r="F495" s="7"/>
    </row>
    <row r="496">
      <c r="F496" s="7"/>
    </row>
    <row r="497">
      <c r="F497" s="7"/>
    </row>
    <row r="498">
      <c r="F498" s="7"/>
    </row>
    <row r="499">
      <c r="F499" s="7"/>
    </row>
    <row r="500">
      <c r="F500" s="7"/>
    </row>
    <row r="501">
      <c r="F501" s="7"/>
    </row>
    <row r="502">
      <c r="F502" s="7"/>
    </row>
    <row r="503">
      <c r="F503" s="7"/>
    </row>
    <row r="504">
      <c r="F504" s="7"/>
    </row>
    <row r="505">
      <c r="F505" s="7"/>
    </row>
    <row r="506">
      <c r="F506" s="7"/>
    </row>
    <row r="507">
      <c r="F507" s="7"/>
    </row>
    <row r="508">
      <c r="F508" s="7"/>
    </row>
    <row r="509">
      <c r="F509" s="7"/>
    </row>
    <row r="510">
      <c r="F510" s="7"/>
    </row>
    <row r="511">
      <c r="F511" s="7"/>
    </row>
    <row r="512">
      <c r="F512" s="7"/>
    </row>
    <row r="513">
      <c r="F513" s="7"/>
    </row>
    <row r="514">
      <c r="F514" s="7"/>
    </row>
    <row r="515">
      <c r="F515" s="7"/>
    </row>
    <row r="516">
      <c r="F516" s="7"/>
    </row>
    <row r="517">
      <c r="F517" s="7"/>
    </row>
    <row r="518">
      <c r="F518" s="7"/>
    </row>
    <row r="519">
      <c r="F519" s="7"/>
    </row>
    <row r="520">
      <c r="F520" s="7"/>
    </row>
    <row r="521">
      <c r="F521" s="7"/>
    </row>
    <row r="522">
      <c r="F522" s="7"/>
    </row>
    <row r="523">
      <c r="F523" s="7"/>
    </row>
    <row r="524">
      <c r="F524" s="7"/>
    </row>
    <row r="525">
      <c r="F525" s="7"/>
    </row>
    <row r="526">
      <c r="F526" s="7"/>
    </row>
    <row r="527">
      <c r="F527" s="7"/>
    </row>
    <row r="528">
      <c r="F528" s="7"/>
    </row>
    <row r="529">
      <c r="F529" s="7"/>
    </row>
    <row r="530">
      <c r="F530" s="7"/>
    </row>
    <row r="531">
      <c r="F531" s="7"/>
    </row>
    <row r="532">
      <c r="F532" s="7"/>
    </row>
    <row r="533">
      <c r="F533" s="7"/>
    </row>
    <row r="534">
      <c r="F534" s="7"/>
    </row>
    <row r="535">
      <c r="F535" s="7"/>
    </row>
    <row r="536">
      <c r="F536" s="7"/>
    </row>
    <row r="537">
      <c r="F537" s="7"/>
    </row>
    <row r="538">
      <c r="F538" s="7"/>
    </row>
    <row r="539">
      <c r="F539" s="7"/>
    </row>
    <row r="540">
      <c r="F540" s="7"/>
    </row>
    <row r="541">
      <c r="F541" s="7"/>
    </row>
    <row r="542">
      <c r="F542" s="7"/>
    </row>
    <row r="543">
      <c r="F543" s="7"/>
    </row>
    <row r="544">
      <c r="F544" s="7"/>
    </row>
    <row r="545">
      <c r="F545" s="7"/>
    </row>
    <row r="546">
      <c r="F546" s="7"/>
    </row>
    <row r="547">
      <c r="F547" s="7"/>
    </row>
    <row r="548">
      <c r="F548" s="7"/>
    </row>
    <row r="549">
      <c r="F549" s="7"/>
    </row>
    <row r="550">
      <c r="F550" s="7"/>
    </row>
    <row r="551">
      <c r="F551" s="7"/>
    </row>
    <row r="552">
      <c r="F552" s="7"/>
    </row>
    <row r="553">
      <c r="F553" s="7"/>
    </row>
    <row r="554">
      <c r="F554" s="7"/>
    </row>
    <row r="555">
      <c r="F555" s="7"/>
    </row>
    <row r="556">
      <c r="F556" s="7"/>
    </row>
    <row r="557">
      <c r="F557" s="7"/>
    </row>
    <row r="558">
      <c r="F558" s="7"/>
    </row>
    <row r="559">
      <c r="F559" s="7"/>
    </row>
    <row r="560">
      <c r="F560" s="7"/>
    </row>
    <row r="561">
      <c r="F561" s="7"/>
    </row>
    <row r="562">
      <c r="F562" s="7"/>
    </row>
    <row r="563">
      <c r="F563" s="7"/>
    </row>
    <row r="564">
      <c r="F564" s="7"/>
    </row>
    <row r="565">
      <c r="F565" s="7"/>
    </row>
    <row r="566">
      <c r="F566" s="7"/>
    </row>
    <row r="567">
      <c r="F567" s="7"/>
    </row>
    <row r="568">
      <c r="F568" s="7"/>
    </row>
    <row r="569">
      <c r="F569" s="7"/>
    </row>
    <row r="570">
      <c r="F570" s="7"/>
    </row>
    <row r="571">
      <c r="F571" s="7"/>
    </row>
    <row r="572">
      <c r="F572" s="7"/>
    </row>
    <row r="573">
      <c r="F573" s="7"/>
    </row>
    <row r="574">
      <c r="F574" s="7"/>
    </row>
    <row r="575">
      <c r="F575" s="7"/>
    </row>
    <row r="576">
      <c r="F576" s="7"/>
    </row>
    <row r="577">
      <c r="F577" s="7"/>
    </row>
    <row r="578">
      <c r="F578" s="7"/>
    </row>
    <row r="579">
      <c r="F579" s="7"/>
    </row>
    <row r="580">
      <c r="F580" s="7"/>
    </row>
    <row r="581">
      <c r="F581" s="7"/>
    </row>
    <row r="582">
      <c r="F582" s="7"/>
    </row>
    <row r="583">
      <c r="F583" s="7"/>
    </row>
    <row r="584">
      <c r="F584" s="7"/>
    </row>
    <row r="585">
      <c r="F585" s="7"/>
    </row>
    <row r="586">
      <c r="F586" s="7"/>
    </row>
    <row r="587">
      <c r="F587" s="7"/>
    </row>
    <row r="588">
      <c r="F588" s="7"/>
    </row>
    <row r="589">
      <c r="F589" s="7"/>
    </row>
    <row r="590">
      <c r="F590" s="7"/>
    </row>
    <row r="591">
      <c r="F591" s="7"/>
    </row>
    <row r="592">
      <c r="F592" s="7"/>
    </row>
    <row r="593">
      <c r="F593" s="7"/>
    </row>
    <row r="594">
      <c r="F594" s="7"/>
    </row>
    <row r="595">
      <c r="F595" s="7"/>
    </row>
    <row r="596">
      <c r="F596" s="7"/>
    </row>
    <row r="597">
      <c r="F597" s="7"/>
    </row>
    <row r="598">
      <c r="F598" s="7"/>
    </row>
    <row r="599">
      <c r="F599" s="7"/>
    </row>
    <row r="600">
      <c r="F600" s="7"/>
    </row>
    <row r="601">
      <c r="F601" s="7"/>
    </row>
    <row r="602">
      <c r="F602" s="7"/>
    </row>
    <row r="603">
      <c r="F603" s="7"/>
    </row>
    <row r="604">
      <c r="F604" s="7"/>
    </row>
    <row r="605">
      <c r="F605" s="7"/>
    </row>
    <row r="606">
      <c r="F606" s="7"/>
    </row>
    <row r="607">
      <c r="F607" s="7"/>
    </row>
    <row r="608">
      <c r="F608" s="7"/>
    </row>
    <row r="609">
      <c r="F609" s="7"/>
    </row>
    <row r="610">
      <c r="F610" s="7"/>
    </row>
    <row r="611">
      <c r="F611" s="7"/>
    </row>
    <row r="612">
      <c r="F612" s="7"/>
    </row>
    <row r="613">
      <c r="F613" s="7"/>
    </row>
    <row r="614">
      <c r="F614" s="7"/>
    </row>
    <row r="615">
      <c r="F615" s="7"/>
    </row>
    <row r="616">
      <c r="F616" s="7"/>
    </row>
    <row r="617">
      <c r="F617" s="7"/>
    </row>
    <row r="618">
      <c r="F618" s="7"/>
    </row>
    <row r="619">
      <c r="F619" s="7"/>
    </row>
    <row r="620">
      <c r="F620" s="7"/>
    </row>
    <row r="621">
      <c r="F621" s="7"/>
    </row>
    <row r="622">
      <c r="F622" s="7"/>
    </row>
    <row r="623">
      <c r="F623" s="7"/>
    </row>
    <row r="624">
      <c r="F624" s="7"/>
    </row>
    <row r="625">
      <c r="F625" s="7"/>
    </row>
    <row r="626">
      <c r="F626" s="7"/>
    </row>
    <row r="627">
      <c r="F627" s="7"/>
    </row>
    <row r="628">
      <c r="F628" s="7"/>
    </row>
    <row r="629">
      <c r="F629" s="7"/>
    </row>
    <row r="630">
      <c r="F630" s="7"/>
    </row>
    <row r="631">
      <c r="F631" s="7"/>
    </row>
    <row r="632">
      <c r="F632" s="7"/>
    </row>
    <row r="633">
      <c r="F633" s="7"/>
    </row>
    <row r="634">
      <c r="F634" s="7"/>
    </row>
    <row r="635">
      <c r="F635" s="7"/>
    </row>
    <row r="636">
      <c r="F636" s="7"/>
    </row>
    <row r="637">
      <c r="F637" s="7"/>
    </row>
    <row r="638">
      <c r="F638" s="7"/>
    </row>
    <row r="639">
      <c r="F639" s="7"/>
    </row>
    <row r="640">
      <c r="F640" s="7"/>
    </row>
    <row r="641">
      <c r="F641" s="7"/>
    </row>
    <row r="642">
      <c r="F642" s="7"/>
    </row>
    <row r="643">
      <c r="F643" s="7"/>
    </row>
    <row r="644">
      <c r="F644" s="7"/>
    </row>
    <row r="645">
      <c r="F645" s="7"/>
    </row>
    <row r="646">
      <c r="F646" s="7"/>
    </row>
    <row r="647">
      <c r="F647" s="7"/>
    </row>
    <row r="648">
      <c r="F648" s="7"/>
    </row>
    <row r="649">
      <c r="F649" s="7"/>
    </row>
    <row r="650">
      <c r="F650" s="7"/>
    </row>
    <row r="651">
      <c r="F651" s="7"/>
    </row>
    <row r="652">
      <c r="F652" s="7"/>
    </row>
    <row r="653">
      <c r="F653" s="7"/>
    </row>
    <row r="654">
      <c r="F654" s="7"/>
    </row>
    <row r="655">
      <c r="F655" s="7"/>
    </row>
    <row r="656">
      <c r="F656" s="7"/>
    </row>
    <row r="657">
      <c r="F657" s="7"/>
    </row>
    <row r="658">
      <c r="F658" s="7"/>
    </row>
    <row r="659">
      <c r="F659" s="7"/>
    </row>
    <row r="660">
      <c r="F660" s="7"/>
    </row>
    <row r="661">
      <c r="F661" s="7"/>
    </row>
    <row r="662">
      <c r="F662" s="7"/>
    </row>
    <row r="663">
      <c r="F663" s="7"/>
    </row>
    <row r="664">
      <c r="F664" s="7"/>
    </row>
    <row r="665">
      <c r="F665" s="7"/>
    </row>
    <row r="666">
      <c r="F666" s="7"/>
    </row>
    <row r="667">
      <c r="F667" s="7"/>
    </row>
    <row r="668">
      <c r="F668" s="7"/>
    </row>
    <row r="669">
      <c r="F669" s="7"/>
    </row>
    <row r="670">
      <c r="F670" s="7"/>
    </row>
    <row r="671">
      <c r="F671" s="7"/>
    </row>
    <row r="672">
      <c r="F672" s="7"/>
    </row>
    <row r="673">
      <c r="F673" s="7"/>
    </row>
    <row r="674">
      <c r="F674" s="7"/>
    </row>
    <row r="675">
      <c r="F675" s="7"/>
    </row>
    <row r="676">
      <c r="F676" s="7"/>
    </row>
    <row r="677">
      <c r="F677" s="7"/>
    </row>
    <row r="678">
      <c r="F678" s="7"/>
    </row>
    <row r="679">
      <c r="F679" s="7"/>
    </row>
    <row r="680">
      <c r="F680" s="7"/>
    </row>
    <row r="681">
      <c r="F681" s="7"/>
    </row>
    <row r="682">
      <c r="F682" s="7"/>
    </row>
    <row r="683">
      <c r="F683" s="7"/>
    </row>
    <row r="684">
      <c r="F684" s="7"/>
    </row>
    <row r="685">
      <c r="F685" s="7"/>
    </row>
    <row r="686">
      <c r="F686" s="7"/>
    </row>
    <row r="687">
      <c r="F687" s="7"/>
    </row>
    <row r="688">
      <c r="F688" s="7"/>
    </row>
    <row r="689">
      <c r="F689" s="7"/>
    </row>
    <row r="690">
      <c r="F690" s="7"/>
    </row>
    <row r="691">
      <c r="F691" s="7"/>
    </row>
    <row r="692">
      <c r="F692" s="7"/>
    </row>
    <row r="693">
      <c r="F693" s="7"/>
    </row>
    <row r="694">
      <c r="F694" s="7"/>
    </row>
    <row r="695">
      <c r="F695" s="7"/>
    </row>
    <row r="696">
      <c r="F696" s="7"/>
    </row>
    <row r="697">
      <c r="F697" s="7"/>
    </row>
    <row r="698">
      <c r="F698" s="7"/>
    </row>
    <row r="699">
      <c r="F699" s="7"/>
    </row>
    <row r="700">
      <c r="F700" s="7"/>
    </row>
    <row r="701">
      <c r="F701" s="7"/>
    </row>
    <row r="702">
      <c r="F702" s="7"/>
    </row>
    <row r="703">
      <c r="F703" s="7"/>
    </row>
    <row r="704">
      <c r="F704" s="7"/>
    </row>
    <row r="705">
      <c r="F705" s="7"/>
    </row>
    <row r="706">
      <c r="F706" s="7"/>
    </row>
    <row r="707">
      <c r="F707" s="7"/>
    </row>
    <row r="708">
      <c r="F708" s="7"/>
    </row>
    <row r="709">
      <c r="F709" s="7"/>
    </row>
    <row r="710">
      <c r="F710" s="7"/>
    </row>
    <row r="711">
      <c r="F711" s="7"/>
    </row>
    <row r="712">
      <c r="F712" s="7"/>
    </row>
    <row r="713">
      <c r="F713" s="7"/>
    </row>
    <row r="714">
      <c r="F714" s="7"/>
    </row>
    <row r="715">
      <c r="F715" s="7"/>
    </row>
    <row r="716">
      <c r="F716" s="7"/>
    </row>
    <row r="717">
      <c r="F717" s="7"/>
    </row>
    <row r="718">
      <c r="F718" s="7"/>
    </row>
    <row r="719">
      <c r="F719" s="7"/>
    </row>
    <row r="720">
      <c r="F720" s="7"/>
    </row>
    <row r="721">
      <c r="F721" s="7"/>
    </row>
    <row r="722">
      <c r="F722" s="7"/>
    </row>
    <row r="723">
      <c r="F723" s="7"/>
    </row>
    <row r="724">
      <c r="F724" s="7"/>
    </row>
    <row r="725">
      <c r="F725" s="7"/>
    </row>
    <row r="726">
      <c r="F726" s="7"/>
    </row>
    <row r="727">
      <c r="F727" s="7"/>
    </row>
    <row r="728">
      <c r="F728" s="7"/>
    </row>
    <row r="729">
      <c r="F729" s="7"/>
    </row>
    <row r="730">
      <c r="F730" s="7"/>
    </row>
    <row r="731">
      <c r="F731" s="7"/>
    </row>
    <row r="732">
      <c r="F732" s="7"/>
    </row>
    <row r="733">
      <c r="F733" s="7"/>
    </row>
    <row r="734">
      <c r="F734" s="7"/>
    </row>
    <row r="735">
      <c r="F735" s="7"/>
    </row>
    <row r="736">
      <c r="F736" s="7"/>
    </row>
    <row r="737">
      <c r="F737" s="7"/>
    </row>
    <row r="738">
      <c r="F738" s="7"/>
    </row>
    <row r="739">
      <c r="F739" s="7"/>
    </row>
    <row r="740">
      <c r="F740" s="7"/>
    </row>
    <row r="741">
      <c r="F741" s="7"/>
    </row>
    <row r="742">
      <c r="F742" s="7"/>
    </row>
    <row r="743">
      <c r="F743" s="7"/>
    </row>
    <row r="744">
      <c r="F744" s="7"/>
    </row>
    <row r="745">
      <c r="F745" s="7"/>
    </row>
    <row r="746">
      <c r="F746" s="7"/>
    </row>
    <row r="747">
      <c r="F747" s="7"/>
    </row>
    <row r="748">
      <c r="F748" s="7"/>
    </row>
    <row r="749">
      <c r="F749" s="7"/>
    </row>
    <row r="750">
      <c r="F750" s="7"/>
    </row>
    <row r="751">
      <c r="F751" s="7"/>
    </row>
    <row r="752">
      <c r="F752" s="7"/>
    </row>
    <row r="753">
      <c r="F753" s="7"/>
    </row>
    <row r="754">
      <c r="F754" s="7"/>
    </row>
    <row r="755">
      <c r="F755" s="7"/>
    </row>
    <row r="756">
      <c r="F756" s="7"/>
    </row>
    <row r="757">
      <c r="F757" s="7"/>
    </row>
    <row r="758">
      <c r="F758" s="7"/>
    </row>
    <row r="759">
      <c r="F759" s="7"/>
    </row>
    <row r="760">
      <c r="F760" s="7"/>
    </row>
    <row r="761">
      <c r="F761" s="7"/>
    </row>
    <row r="762">
      <c r="F762" s="7"/>
    </row>
    <row r="763">
      <c r="F763" s="7"/>
    </row>
    <row r="764">
      <c r="F764" s="7"/>
    </row>
    <row r="765">
      <c r="F765" s="7"/>
    </row>
    <row r="766">
      <c r="F766" s="7"/>
    </row>
    <row r="767">
      <c r="F767" s="7"/>
    </row>
    <row r="768">
      <c r="F768" s="7"/>
    </row>
    <row r="769">
      <c r="F769" s="7"/>
    </row>
    <row r="770">
      <c r="F770" s="7"/>
    </row>
    <row r="771">
      <c r="F771" s="7"/>
    </row>
    <row r="772">
      <c r="F772" s="7"/>
    </row>
    <row r="773">
      <c r="F773" s="7"/>
    </row>
    <row r="774">
      <c r="F774" s="7"/>
    </row>
    <row r="775">
      <c r="F775" s="7"/>
    </row>
    <row r="776">
      <c r="F776" s="7"/>
    </row>
    <row r="777">
      <c r="F777" s="7"/>
    </row>
    <row r="778">
      <c r="F778" s="7"/>
    </row>
    <row r="779">
      <c r="F779" s="7"/>
    </row>
    <row r="780">
      <c r="F780" s="7"/>
    </row>
    <row r="781">
      <c r="F781" s="7"/>
    </row>
    <row r="782">
      <c r="F782" s="7"/>
    </row>
    <row r="783">
      <c r="F783" s="7"/>
    </row>
    <row r="784">
      <c r="F784" s="7"/>
    </row>
    <row r="785">
      <c r="F785" s="7"/>
    </row>
    <row r="786">
      <c r="F786" s="7"/>
    </row>
    <row r="787">
      <c r="F787" s="7"/>
    </row>
    <row r="788">
      <c r="F788" s="7"/>
    </row>
    <row r="789">
      <c r="F789" s="7"/>
    </row>
    <row r="790">
      <c r="F790" s="7"/>
    </row>
    <row r="791">
      <c r="F791" s="7"/>
    </row>
    <row r="792">
      <c r="F792" s="7"/>
    </row>
    <row r="793">
      <c r="F793" s="7"/>
    </row>
    <row r="794">
      <c r="F794" s="7"/>
    </row>
    <row r="795">
      <c r="F795" s="7"/>
    </row>
    <row r="796">
      <c r="F796" s="7"/>
    </row>
    <row r="797">
      <c r="F797" s="7"/>
    </row>
    <row r="798">
      <c r="F798" s="7"/>
    </row>
    <row r="799">
      <c r="F799" s="7"/>
    </row>
    <row r="800">
      <c r="F800" s="7"/>
    </row>
    <row r="801">
      <c r="F801" s="7"/>
    </row>
    <row r="802">
      <c r="F802" s="7"/>
    </row>
    <row r="803">
      <c r="F803" s="7"/>
    </row>
    <row r="804">
      <c r="F804" s="7"/>
    </row>
    <row r="805">
      <c r="F805" s="7"/>
    </row>
    <row r="806">
      <c r="F806" s="7"/>
    </row>
    <row r="807">
      <c r="F807" s="7"/>
    </row>
    <row r="808">
      <c r="F808" s="7"/>
    </row>
    <row r="809">
      <c r="F809" s="7"/>
    </row>
    <row r="810">
      <c r="F810" s="7"/>
    </row>
    <row r="811">
      <c r="F811" s="7"/>
    </row>
    <row r="812">
      <c r="F812" s="7"/>
    </row>
    <row r="813">
      <c r="F813" s="7"/>
    </row>
    <row r="814">
      <c r="F814" s="7"/>
    </row>
    <row r="815">
      <c r="F815" s="7"/>
    </row>
    <row r="816">
      <c r="F816" s="7"/>
    </row>
    <row r="817">
      <c r="F817" s="7"/>
    </row>
    <row r="818">
      <c r="F818" s="7"/>
    </row>
    <row r="819">
      <c r="F819" s="7"/>
    </row>
    <row r="820">
      <c r="F820" s="7"/>
    </row>
    <row r="821">
      <c r="F821" s="7"/>
    </row>
    <row r="822">
      <c r="F822" s="7"/>
    </row>
    <row r="823">
      <c r="F823" s="7"/>
    </row>
    <row r="824">
      <c r="F824" s="7"/>
    </row>
    <row r="825">
      <c r="F825" s="7"/>
    </row>
    <row r="826">
      <c r="F826" s="7"/>
    </row>
    <row r="827">
      <c r="F827" s="7"/>
    </row>
    <row r="828">
      <c r="F828" s="7"/>
    </row>
    <row r="829">
      <c r="F829" s="7"/>
    </row>
    <row r="830">
      <c r="F830" s="7"/>
    </row>
    <row r="831">
      <c r="F831" s="7"/>
    </row>
    <row r="832">
      <c r="F832" s="7"/>
    </row>
    <row r="833">
      <c r="F833" s="7"/>
    </row>
    <row r="834">
      <c r="F834" s="7"/>
    </row>
    <row r="835">
      <c r="F835" s="7"/>
    </row>
    <row r="836">
      <c r="F836" s="7"/>
    </row>
    <row r="837">
      <c r="F837" s="7"/>
    </row>
    <row r="838">
      <c r="F838" s="7"/>
    </row>
    <row r="839">
      <c r="F839" s="7"/>
    </row>
    <row r="840">
      <c r="F840" s="7"/>
    </row>
    <row r="841">
      <c r="F841" s="7"/>
    </row>
    <row r="842">
      <c r="F842" s="7"/>
    </row>
    <row r="843">
      <c r="F843" s="7"/>
    </row>
    <row r="844">
      <c r="F844" s="7"/>
    </row>
    <row r="845">
      <c r="F845" s="7"/>
    </row>
    <row r="846">
      <c r="F846" s="7"/>
    </row>
    <row r="847">
      <c r="F847" s="7"/>
    </row>
    <row r="848">
      <c r="F848" s="7"/>
    </row>
    <row r="849">
      <c r="F849" s="7"/>
    </row>
    <row r="850">
      <c r="F850" s="7"/>
    </row>
    <row r="851">
      <c r="F851" s="7"/>
    </row>
    <row r="852">
      <c r="F852" s="7"/>
    </row>
    <row r="853">
      <c r="F853" s="7"/>
    </row>
    <row r="854">
      <c r="F854" s="7"/>
    </row>
    <row r="855">
      <c r="F855" s="7"/>
    </row>
    <row r="856">
      <c r="F856" s="7"/>
    </row>
    <row r="857">
      <c r="F857" s="7"/>
    </row>
    <row r="858">
      <c r="F858" s="7"/>
    </row>
    <row r="859">
      <c r="F859" s="7"/>
    </row>
    <row r="860">
      <c r="F860" s="7"/>
    </row>
    <row r="861">
      <c r="F861" s="7"/>
    </row>
    <row r="862">
      <c r="F862" s="7"/>
    </row>
    <row r="863">
      <c r="F863" s="7"/>
    </row>
    <row r="864">
      <c r="F864" s="7"/>
    </row>
    <row r="865">
      <c r="F865" s="7"/>
    </row>
    <row r="866">
      <c r="F866" s="7"/>
    </row>
    <row r="867">
      <c r="F867" s="7"/>
    </row>
    <row r="868">
      <c r="F868" s="7"/>
    </row>
    <row r="869">
      <c r="F869" s="7"/>
    </row>
    <row r="870">
      <c r="F870" s="7"/>
    </row>
    <row r="871">
      <c r="F871" s="7"/>
    </row>
    <row r="872">
      <c r="F872" s="7"/>
    </row>
    <row r="873">
      <c r="F873" s="7"/>
    </row>
    <row r="874">
      <c r="F874" s="7"/>
    </row>
    <row r="875">
      <c r="F875" s="7"/>
    </row>
    <row r="876">
      <c r="F876" s="7"/>
    </row>
    <row r="877">
      <c r="F877" s="7"/>
    </row>
    <row r="878">
      <c r="F878" s="7"/>
    </row>
    <row r="879">
      <c r="F879" s="7"/>
    </row>
    <row r="880">
      <c r="F880" s="7"/>
    </row>
    <row r="881">
      <c r="F881" s="7"/>
    </row>
    <row r="882">
      <c r="F882" s="7"/>
    </row>
    <row r="883">
      <c r="F883" s="7"/>
    </row>
    <row r="884">
      <c r="F884" s="7"/>
    </row>
    <row r="885">
      <c r="F885" s="7"/>
    </row>
    <row r="886">
      <c r="F886" s="7"/>
    </row>
    <row r="887">
      <c r="F887" s="7"/>
    </row>
    <row r="888">
      <c r="F888" s="7"/>
    </row>
    <row r="889">
      <c r="F889" s="7"/>
    </row>
    <row r="890">
      <c r="F890" s="7"/>
    </row>
    <row r="891">
      <c r="F891" s="7"/>
    </row>
    <row r="892">
      <c r="F892" s="7"/>
    </row>
    <row r="893">
      <c r="F893" s="7"/>
    </row>
    <row r="894">
      <c r="F894" s="7"/>
    </row>
    <row r="895">
      <c r="F895" s="7"/>
    </row>
    <row r="896">
      <c r="F896" s="7"/>
    </row>
    <row r="897">
      <c r="F897" s="7"/>
    </row>
    <row r="898">
      <c r="F898" s="7"/>
    </row>
    <row r="899">
      <c r="F899" s="7"/>
    </row>
    <row r="900">
      <c r="F900" s="7"/>
    </row>
    <row r="901">
      <c r="F901" s="7"/>
    </row>
    <row r="902">
      <c r="F902" s="7"/>
    </row>
    <row r="903">
      <c r="F903" s="7"/>
    </row>
    <row r="904">
      <c r="F904" s="7"/>
    </row>
    <row r="905">
      <c r="F905" s="7"/>
    </row>
    <row r="906">
      <c r="F906" s="7"/>
    </row>
    <row r="907">
      <c r="F907" s="7"/>
    </row>
    <row r="908">
      <c r="F908" s="7"/>
    </row>
    <row r="909">
      <c r="F909" s="7"/>
    </row>
    <row r="910">
      <c r="F910" s="7"/>
    </row>
    <row r="911">
      <c r="F911" s="7"/>
    </row>
    <row r="912">
      <c r="F912" s="7"/>
    </row>
    <row r="913">
      <c r="F913" s="7"/>
    </row>
    <row r="914">
      <c r="F914" s="7"/>
    </row>
    <row r="915">
      <c r="F915" s="7"/>
    </row>
    <row r="916">
      <c r="F916" s="7"/>
    </row>
    <row r="917">
      <c r="F917" s="7"/>
    </row>
    <row r="918">
      <c r="F918" s="7"/>
    </row>
    <row r="919">
      <c r="F919" s="7"/>
    </row>
    <row r="920">
      <c r="F920" s="7"/>
    </row>
    <row r="921">
      <c r="F921" s="7"/>
    </row>
    <row r="922">
      <c r="F922" s="7"/>
    </row>
    <row r="923">
      <c r="F923" s="7"/>
    </row>
    <row r="924">
      <c r="F924" s="7"/>
    </row>
    <row r="925">
      <c r="F925" s="7"/>
    </row>
    <row r="926">
      <c r="F926" s="7"/>
    </row>
    <row r="927">
      <c r="F927" s="7"/>
    </row>
    <row r="928">
      <c r="F928" s="7"/>
    </row>
    <row r="929">
      <c r="F929" s="7"/>
    </row>
    <row r="930">
      <c r="F930" s="7"/>
    </row>
    <row r="931">
      <c r="F931" s="7"/>
    </row>
    <row r="932">
      <c r="F932" s="7"/>
    </row>
    <row r="933">
      <c r="F933" s="7"/>
    </row>
    <row r="934">
      <c r="F934" s="7"/>
    </row>
    <row r="935">
      <c r="F935" s="7"/>
    </row>
    <row r="936">
      <c r="F936" s="7"/>
    </row>
    <row r="937">
      <c r="F937" s="7"/>
    </row>
    <row r="938">
      <c r="F938" s="7"/>
    </row>
    <row r="939">
      <c r="F939" s="7"/>
    </row>
    <row r="940">
      <c r="F940" s="7"/>
    </row>
    <row r="941">
      <c r="F941" s="7"/>
    </row>
    <row r="942">
      <c r="F942" s="7"/>
    </row>
    <row r="943">
      <c r="F943" s="7"/>
    </row>
    <row r="944">
      <c r="F944" s="7"/>
    </row>
    <row r="945">
      <c r="F945" s="7"/>
    </row>
    <row r="946">
      <c r="F946" s="7"/>
    </row>
    <row r="947">
      <c r="F947" s="7"/>
    </row>
    <row r="948">
      <c r="F948" s="7"/>
    </row>
    <row r="949">
      <c r="F949" s="7"/>
    </row>
    <row r="950">
      <c r="F950" s="7"/>
    </row>
    <row r="951">
      <c r="F951" s="7"/>
    </row>
    <row r="952">
      <c r="F952" s="7"/>
    </row>
    <row r="953">
      <c r="F953" s="7"/>
    </row>
    <row r="954">
      <c r="F954" s="7"/>
    </row>
    <row r="955">
      <c r="F955" s="7"/>
    </row>
    <row r="956">
      <c r="F956" s="7"/>
    </row>
    <row r="957">
      <c r="F957" s="7"/>
    </row>
    <row r="958">
      <c r="F958" s="7"/>
    </row>
    <row r="959">
      <c r="F959" s="7"/>
    </row>
    <row r="960">
      <c r="F960" s="7"/>
    </row>
    <row r="961">
      <c r="F961" s="7"/>
    </row>
    <row r="962">
      <c r="F962" s="7"/>
    </row>
    <row r="963">
      <c r="F963" s="7"/>
    </row>
    <row r="964">
      <c r="F964" s="7"/>
    </row>
    <row r="965">
      <c r="F965" s="7"/>
    </row>
    <row r="966">
      <c r="F966" s="7"/>
    </row>
    <row r="967">
      <c r="F967" s="7"/>
    </row>
    <row r="968">
      <c r="F968" s="7"/>
    </row>
    <row r="969">
      <c r="F969" s="7"/>
    </row>
    <row r="970">
      <c r="F970" s="7"/>
    </row>
    <row r="971">
      <c r="F971" s="7"/>
    </row>
    <row r="972">
      <c r="F972" s="7"/>
    </row>
    <row r="973">
      <c r="F973" s="7"/>
    </row>
    <row r="974">
      <c r="F974" s="7"/>
    </row>
    <row r="975">
      <c r="F975" s="7"/>
    </row>
    <row r="976">
      <c r="F976" s="7"/>
    </row>
    <row r="977">
      <c r="F977" s="7"/>
    </row>
    <row r="978">
      <c r="F978" s="7"/>
    </row>
    <row r="979">
      <c r="F979" s="7"/>
    </row>
    <row r="980">
      <c r="F980" s="7"/>
    </row>
    <row r="981">
      <c r="F981" s="7"/>
    </row>
    <row r="982">
      <c r="F982" s="7"/>
    </row>
    <row r="983">
      <c r="F983" s="7"/>
    </row>
    <row r="984">
      <c r="F984" s="7"/>
    </row>
    <row r="985">
      <c r="F985" s="7"/>
    </row>
    <row r="986">
      <c r="F986" s="7"/>
    </row>
    <row r="987">
      <c r="F987" s="7"/>
    </row>
    <row r="988">
      <c r="F988" s="7"/>
    </row>
    <row r="989">
      <c r="F989" s="7"/>
    </row>
    <row r="990">
      <c r="F990" s="7"/>
    </row>
    <row r="991">
      <c r="F991" s="7"/>
    </row>
    <row r="992">
      <c r="F992" s="7"/>
    </row>
    <row r="993">
      <c r="F993" s="7"/>
    </row>
    <row r="994">
      <c r="F994" s="7"/>
    </row>
    <row r="995">
      <c r="F995" s="7"/>
    </row>
    <row r="996">
      <c r="F996" s="7"/>
    </row>
    <row r="997">
      <c r="F997" s="7"/>
    </row>
    <row r="998">
      <c r="F998" s="7"/>
    </row>
    <row r="999">
      <c r="F999" s="7"/>
    </row>
    <row r="1000">
      <c r="F1000" s="7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  <pageSetUpPr fitToPage="1"/>
  </sheetPr>
  <sheetViews>
    <sheetView workbookViewId="0">
      <pane xSplit="2.0" topLeftCell="C1" activePane="topRight" state="frozen"/>
      <selection activeCell="D2" sqref="D2" pane="topRight"/>
    </sheetView>
  </sheetViews>
  <sheetFormatPr customHeight="1" defaultColWidth="12.63" defaultRowHeight="15.75"/>
  <cols>
    <col customWidth="1" min="1" max="2" width="13.13"/>
    <col customWidth="1" min="3" max="3" width="8.38"/>
    <col customWidth="1" min="4" max="4" width="6.5"/>
    <col customWidth="1" min="5" max="7" width="13.13"/>
    <col customWidth="1" min="8" max="10" width="8.63"/>
    <col customWidth="1" min="11" max="14" width="11.88"/>
    <col customWidth="1" min="15" max="15" width="15.0"/>
    <col customWidth="1" min="16" max="16" width="9.0"/>
    <col customWidth="1" min="17" max="20" width="8.25"/>
    <col customWidth="1" min="21" max="21" width="11.0"/>
    <col customWidth="1" min="22" max="22" width="22.75"/>
    <col customWidth="1" min="23" max="47" width="8.25"/>
  </cols>
  <sheetData>
    <row r="1">
      <c r="A1" s="8" t="s">
        <v>64</v>
      </c>
      <c r="B1" s="9" t="s">
        <v>65</v>
      </c>
      <c r="C1" s="10"/>
      <c r="D1" s="11"/>
      <c r="E1" s="12" t="s">
        <v>66</v>
      </c>
      <c r="F1" s="12" t="s">
        <v>67</v>
      </c>
      <c r="G1" s="12" t="s">
        <v>68</v>
      </c>
      <c r="H1" s="13" t="s">
        <v>69</v>
      </c>
      <c r="I1" s="13" t="s">
        <v>70</v>
      </c>
      <c r="J1" s="13" t="s">
        <v>71</v>
      </c>
      <c r="K1" s="12" t="s">
        <v>72</v>
      </c>
      <c r="L1" s="12" t="s">
        <v>73</v>
      </c>
      <c r="M1" s="12" t="s">
        <v>74</v>
      </c>
      <c r="N1" s="14"/>
      <c r="O1" s="8"/>
      <c r="P1" s="15"/>
      <c r="Q1" s="15"/>
      <c r="R1" s="15"/>
      <c r="S1" s="15"/>
      <c r="T1" s="15"/>
      <c r="U1" s="16" t="s">
        <v>75</v>
      </c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</row>
    <row r="2">
      <c r="A2" s="9" t="s">
        <v>76</v>
      </c>
      <c r="B2" s="11" t="s">
        <v>77</v>
      </c>
      <c r="C2" s="9" t="s">
        <v>78</v>
      </c>
      <c r="D2" s="17"/>
      <c r="E2" s="9" t="s">
        <v>79</v>
      </c>
      <c r="F2" s="9" t="s">
        <v>27</v>
      </c>
      <c r="G2" s="9" t="s">
        <v>43</v>
      </c>
      <c r="H2" s="18" t="s">
        <v>80</v>
      </c>
      <c r="I2" s="18" t="s">
        <v>27</v>
      </c>
      <c r="J2" s="18" t="s">
        <v>81</v>
      </c>
      <c r="K2" s="9" t="s">
        <v>80</v>
      </c>
      <c r="L2" s="9" t="s">
        <v>27</v>
      </c>
      <c r="M2" s="9" t="s">
        <v>81</v>
      </c>
      <c r="N2" s="19" t="s">
        <v>82</v>
      </c>
      <c r="O2" s="20"/>
      <c r="P2" s="21" t="s">
        <v>83</v>
      </c>
      <c r="Q2" s="21" t="s">
        <v>84</v>
      </c>
      <c r="R2" s="21" t="s">
        <v>85</v>
      </c>
      <c r="S2" s="21" t="s">
        <v>86</v>
      </c>
      <c r="T2" s="20"/>
      <c r="U2" s="16" t="s">
        <v>87</v>
      </c>
      <c r="V2" s="16" t="s">
        <v>88</v>
      </c>
      <c r="W2" s="16" t="s">
        <v>89</v>
      </c>
      <c r="X2" s="16" t="s">
        <v>82</v>
      </c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</row>
    <row r="3">
      <c r="A3" s="9" t="s">
        <v>90</v>
      </c>
      <c r="B3" s="9">
        <v>1.6111922008E11</v>
      </c>
      <c r="C3" s="9">
        <v>0.0</v>
      </c>
      <c r="D3" s="10"/>
      <c r="E3" s="17">
        <v>5.0</v>
      </c>
      <c r="F3" s="17">
        <v>10.0</v>
      </c>
      <c r="G3" s="17">
        <v>10.0</v>
      </c>
      <c r="H3" s="18">
        <v>8.0</v>
      </c>
      <c r="I3" s="18">
        <v>7.0</v>
      </c>
      <c r="J3" s="18">
        <v>9.0</v>
      </c>
      <c r="K3" s="10">
        <f t="shared" ref="K3:M3" si="1">E3*H3</f>
        <v>40</v>
      </c>
      <c r="L3" s="10">
        <f t="shared" si="1"/>
        <v>70</v>
      </c>
      <c r="M3" s="10">
        <f t="shared" si="1"/>
        <v>90</v>
      </c>
      <c r="N3" s="22">
        <f t="shared" ref="N3:N69" si="3">sum(K3:M3)</f>
        <v>200</v>
      </c>
      <c r="O3" s="21" t="s">
        <v>91</v>
      </c>
      <c r="P3" s="23">
        <f>AVERAGE(N3)</f>
        <v>200</v>
      </c>
      <c r="Q3" s="24">
        <f>MAX(N3)</f>
        <v>200</v>
      </c>
      <c r="R3" s="24">
        <f>MIN(N3)</f>
        <v>200</v>
      </c>
      <c r="S3" s="24">
        <f>COUNT(N3)</f>
        <v>1</v>
      </c>
      <c r="U3" s="9" t="s">
        <v>90</v>
      </c>
      <c r="V3" s="21" t="s">
        <v>92</v>
      </c>
      <c r="W3" s="21" t="s">
        <v>93</v>
      </c>
      <c r="X3" s="25">
        <v>200.0</v>
      </c>
    </row>
    <row r="4">
      <c r="A4" s="9" t="s">
        <v>94</v>
      </c>
      <c r="B4" s="17">
        <v>1.065001001E11</v>
      </c>
      <c r="C4" s="17">
        <v>0.0</v>
      </c>
      <c r="D4" s="10"/>
      <c r="E4" s="17">
        <v>7.0</v>
      </c>
      <c r="F4" s="17">
        <v>4.0</v>
      </c>
      <c r="G4" s="17">
        <v>4.0</v>
      </c>
      <c r="H4" s="18">
        <v>8.0</v>
      </c>
      <c r="I4" s="18">
        <v>7.0</v>
      </c>
      <c r="J4" s="18">
        <v>9.0</v>
      </c>
      <c r="K4" s="10">
        <f t="shared" ref="K4:M4" si="2">E4*H4</f>
        <v>56</v>
      </c>
      <c r="L4" s="10">
        <f t="shared" si="2"/>
        <v>28</v>
      </c>
      <c r="M4" s="10">
        <f t="shared" si="2"/>
        <v>36</v>
      </c>
      <c r="N4" s="22">
        <f t="shared" si="3"/>
        <v>120</v>
      </c>
      <c r="O4" s="21" t="s">
        <v>95</v>
      </c>
      <c r="P4" s="23">
        <f>average(N4:N5)</f>
        <v>119.5</v>
      </c>
      <c r="Q4" s="24">
        <f>MAX(N4:N5)</f>
        <v>120</v>
      </c>
      <c r="R4" s="24">
        <f>MIN(N4:N5)</f>
        <v>119</v>
      </c>
      <c r="S4" s="24">
        <f>COUNT(N4:N5)</f>
        <v>2</v>
      </c>
      <c r="U4" s="9" t="s">
        <v>96</v>
      </c>
      <c r="V4" s="21" t="s">
        <v>92</v>
      </c>
      <c r="W4" s="21" t="s">
        <v>93</v>
      </c>
      <c r="X4" s="25">
        <v>200.0</v>
      </c>
      <c r="AO4" s="20"/>
    </row>
    <row r="5">
      <c r="A5" s="9" t="s">
        <v>97</v>
      </c>
      <c r="B5" s="17">
        <v>6.16120114001E11</v>
      </c>
      <c r="C5" s="26">
        <v>0.0</v>
      </c>
      <c r="D5" s="27"/>
      <c r="E5" s="17">
        <v>6.0</v>
      </c>
      <c r="F5" s="17">
        <v>5.0</v>
      </c>
      <c r="G5" s="17">
        <v>4.0</v>
      </c>
      <c r="H5" s="18">
        <v>8.0</v>
      </c>
      <c r="I5" s="18">
        <v>7.0</v>
      </c>
      <c r="J5" s="18">
        <v>9.0</v>
      </c>
      <c r="K5" s="10">
        <f t="shared" ref="K5:M5" si="4">E5*H5</f>
        <v>48</v>
      </c>
      <c r="L5" s="10">
        <f t="shared" si="4"/>
        <v>35</v>
      </c>
      <c r="M5" s="10">
        <f t="shared" si="4"/>
        <v>36</v>
      </c>
      <c r="N5" s="22">
        <f t="shared" si="3"/>
        <v>119</v>
      </c>
      <c r="O5" s="21" t="s">
        <v>98</v>
      </c>
      <c r="P5" s="23">
        <f>AVERAGE(N6:N9)</f>
        <v>118.25</v>
      </c>
      <c r="Q5" s="24">
        <f>MAX(N6:N9)</f>
        <v>124</v>
      </c>
      <c r="R5" s="24">
        <f>MIN(N6:N9)</f>
        <v>109</v>
      </c>
      <c r="S5" s="24">
        <f>COUNT(N6:N9)</f>
        <v>4</v>
      </c>
      <c r="U5" s="9" t="s">
        <v>99</v>
      </c>
      <c r="V5" s="21" t="s">
        <v>100</v>
      </c>
      <c r="W5" s="21" t="s">
        <v>101</v>
      </c>
      <c r="X5" s="25">
        <v>156.0</v>
      </c>
    </row>
    <row r="6">
      <c r="A6" s="9" t="s">
        <v>102</v>
      </c>
      <c r="B6" s="9">
        <v>1.03000201501E11</v>
      </c>
      <c r="C6" s="12">
        <v>0.0</v>
      </c>
      <c r="D6" s="27"/>
      <c r="E6" s="17">
        <v>3.0</v>
      </c>
      <c r="F6" s="17">
        <v>4.0</v>
      </c>
      <c r="G6" s="17">
        <v>8.0</v>
      </c>
      <c r="H6" s="18">
        <v>8.0</v>
      </c>
      <c r="I6" s="18">
        <v>7.0</v>
      </c>
      <c r="J6" s="18">
        <v>9.0</v>
      </c>
      <c r="K6" s="10">
        <f t="shared" ref="K6:M6" si="5">E6*H6</f>
        <v>24</v>
      </c>
      <c r="L6" s="10">
        <f t="shared" si="5"/>
        <v>28</v>
      </c>
      <c r="M6" s="10">
        <f t="shared" si="5"/>
        <v>72</v>
      </c>
      <c r="N6" s="22">
        <f t="shared" si="3"/>
        <v>124</v>
      </c>
      <c r="O6" s="21" t="s">
        <v>103</v>
      </c>
      <c r="P6" s="23">
        <f>AVERAGE(N10)</f>
        <v>200</v>
      </c>
      <c r="Q6" s="24">
        <f>MAX(N10)</f>
        <v>200</v>
      </c>
      <c r="R6" s="24">
        <f>MIN(N10)</f>
        <v>200</v>
      </c>
      <c r="S6" s="24">
        <f>COUNT(N10)</f>
        <v>1</v>
      </c>
      <c r="U6" s="9" t="s">
        <v>102</v>
      </c>
      <c r="V6" s="21" t="s">
        <v>104</v>
      </c>
      <c r="W6" s="21" t="s">
        <v>105</v>
      </c>
      <c r="X6" s="25">
        <v>124.0</v>
      </c>
    </row>
    <row r="7">
      <c r="A7" s="9" t="s">
        <v>106</v>
      </c>
      <c r="B7" s="9">
        <v>1.030003E11</v>
      </c>
      <c r="C7" s="12">
        <v>0.0</v>
      </c>
      <c r="D7" s="27"/>
      <c r="E7" s="17">
        <v>2.0</v>
      </c>
      <c r="F7" s="17">
        <v>4.0</v>
      </c>
      <c r="G7" s="17">
        <v>8.0</v>
      </c>
      <c r="H7" s="18">
        <v>8.0</v>
      </c>
      <c r="I7" s="18">
        <v>7.0</v>
      </c>
      <c r="J7" s="18">
        <v>9.0</v>
      </c>
      <c r="K7" s="10">
        <f t="shared" ref="K7:M7" si="6">E7*H7</f>
        <v>16</v>
      </c>
      <c r="L7" s="10">
        <f t="shared" si="6"/>
        <v>28</v>
      </c>
      <c r="M7" s="10">
        <f t="shared" si="6"/>
        <v>72</v>
      </c>
      <c r="N7" s="22">
        <f t="shared" si="3"/>
        <v>116</v>
      </c>
      <c r="O7" s="21" t="s">
        <v>107</v>
      </c>
      <c r="P7" s="23">
        <f>AVERAGE(N11:N14)</f>
        <v>54.25</v>
      </c>
      <c r="Q7" s="24">
        <f>MAX(N11:N14)</f>
        <v>71</v>
      </c>
      <c r="R7" s="24">
        <f>MIN(N11:N14)</f>
        <v>40</v>
      </c>
      <c r="S7" s="24">
        <f>COUNT(N11:N14)</f>
        <v>4</v>
      </c>
      <c r="U7" s="9" t="s">
        <v>108</v>
      </c>
      <c r="V7" s="21" t="s">
        <v>109</v>
      </c>
      <c r="W7" s="21" t="s">
        <v>110</v>
      </c>
      <c r="X7" s="25">
        <v>124.0</v>
      </c>
    </row>
    <row r="8">
      <c r="A8" s="9" t="s">
        <v>111</v>
      </c>
      <c r="B8" s="9">
        <v>1.030008001E11</v>
      </c>
      <c r="C8" s="12">
        <v>0.0</v>
      </c>
      <c r="D8" s="27"/>
      <c r="E8" s="17">
        <v>2.0</v>
      </c>
      <c r="F8" s="17">
        <v>3.0</v>
      </c>
      <c r="G8" s="17">
        <v>8.0</v>
      </c>
      <c r="H8" s="18">
        <v>8.0</v>
      </c>
      <c r="I8" s="18">
        <v>7.0</v>
      </c>
      <c r="J8" s="18">
        <v>9.0</v>
      </c>
      <c r="K8" s="10">
        <f t="shared" ref="K8:M8" si="7">E8*H8</f>
        <v>16</v>
      </c>
      <c r="L8" s="10">
        <f t="shared" si="7"/>
        <v>21</v>
      </c>
      <c r="M8" s="10">
        <f t="shared" si="7"/>
        <v>72</v>
      </c>
      <c r="N8" s="22">
        <f t="shared" si="3"/>
        <v>109</v>
      </c>
      <c r="O8" s="21" t="s">
        <v>112</v>
      </c>
      <c r="P8" s="23">
        <f t="shared" ref="P8:P9" si="9">AVERAGE(N15)</f>
        <v>91</v>
      </c>
      <c r="Q8" s="24">
        <f t="shared" ref="Q8:Q9" si="10">MAX(N15)</f>
        <v>91</v>
      </c>
      <c r="R8" s="24">
        <f t="shared" ref="R8:R9" si="11">MIN(N15)</f>
        <v>91</v>
      </c>
      <c r="S8" s="24">
        <f t="shared" ref="S8:S9" si="12">COUNT(N15)</f>
        <v>1</v>
      </c>
      <c r="U8" s="9" t="s">
        <v>94</v>
      </c>
      <c r="V8" s="21" t="s">
        <v>113</v>
      </c>
      <c r="W8" s="21" t="s">
        <v>114</v>
      </c>
      <c r="X8" s="25">
        <v>120.0</v>
      </c>
    </row>
    <row r="9">
      <c r="A9" s="9" t="s">
        <v>108</v>
      </c>
      <c r="B9" s="9">
        <v>1.03000801101E11</v>
      </c>
      <c r="C9" s="12">
        <v>0.0</v>
      </c>
      <c r="D9" s="27"/>
      <c r="E9" s="17">
        <v>3.0</v>
      </c>
      <c r="F9" s="17">
        <v>4.0</v>
      </c>
      <c r="G9" s="17">
        <v>8.0</v>
      </c>
      <c r="H9" s="18">
        <v>8.0</v>
      </c>
      <c r="I9" s="18">
        <v>7.0</v>
      </c>
      <c r="J9" s="18">
        <v>9.0</v>
      </c>
      <c r="K9" s="10">
        <f t="shared" ref="K9:M9" si="8">E9*H9</f>
        <v>24</v>
      </c>
      <c r="L9" s="10">
        <f t="shared" si="8"/>
        <v>28</v>
      </c>
      <c r="M9" s="10">
        <f t="shared" si="8"/>
        <v>72</v>
      </c>
      <c r="N9" s="22">
        <f t="shared" si="3"/>
        <v>124</v>
      </c>
      <c r="O9" s="21" t="s">
        <v>115</v>
      </c>
      <c r="P9" s="23">
        <f t="shared" si="9"/>
        <v>112</v>
      </c>
      <c r="Q9" s="24">
        <f t="shared" si="10"/>
        <v>112</v>
      </c>
      <c r="R9" s="24">
        <f t="shared" si="11"/>
        <v>112</v>
      </c>
      <c r="S9" s="24">
        <f t="shared" si="12"/>
        <v>1</v>
      </c>
      <c r="U9" s="9" t="s">
        <v>97</v>
      </c>
      <c r="V9" s="21" t="s">
        <v>116</v>
      </c>
      <c r="W9" s="21" t="s">
        <v>117</v>
      </c>
      <c r="X9" s="25">
        <v>119.0</v>
      </c>
    </row>
    <row r="10">
      <c r="A10" s="9" t="s">
        <v>96</v>
      </c>
      <c r="B10" s="9">
        <v>1.6111922008E11</v>
      </c>
      <c r="C10" s="12">
        <v>0.0</v>
      </c>
      <c r="D10" s="27"/>
      <c r="E10" s="17">
        <v>5.0</v>
      </c>
      <c r="F10" s="17">
        <v>10.0</v>
      </c>
      <c r="G10" s="17">
        <v>10.0</v>
      </c>
      <c r="H10" s="18">
        <v>8.0</v>
      </c>
      <c r="I10" s="18">
        <v>7.0</v>
      </c>
      <c r="J10" s="18">
        <v>9.0</v>
      </c>
      <c r="K10" s="10">
        <f t="shared" ref="K10:M10" si="13">E10*H10</f>
        <v>40</v>
      </c>
      <c r="L10" s="10">
        <f t="shared" si="13"/>
        <v>70</v>
      </c>
      <c r="M10" s="10">
        <f t="shared" si="13"/>
        <v>90</v>
      </c>
      <c r="N10" s="22">
        <f t="shared" si="3"/>
        <v>200</v>
      </c>
      <c r="O10" s="21" t="s">
        <v>118</v>
      </c>
      <c r="P10" s="23">
        <f>AVERAGE(N17:N68)</f>
        <v>68.96153846</v>
      </c>
      <c r="Q10" s="24">
        <f>MAX(N17:N68)</f>
        <v>89</v>
      </c>
      <c r="R10" s="24">
        <f>MIN(N17:N68)</f>
        <v>58</v>
      </c>
      <c r="S10" s="24">
        <f>COUNT(N17:N68)</f>
        <v>52</v>
      </c>
      <c r="U10" s="9" t="s">
        <v>106</v>
      </c>
      <c r="V10" s="21" t="s">
        <v>119</v>
      </c>
      <c r="W10" s="21" t="s">
        <v>120</v>
      </c>
      <c r="X10" s="25">
        <v>116.0</v>
      </c>
    </row>
    <row r="11">
      <c r="A11" s="9" t="s">
        <v>121</v>
      </c>
      <c r="B11" s="9">
        <v>1.02501200601E11</v>
      </c>
      <c r="C11" s="20">
        <v>0.0</v>
      </c>
      <c r="D11" s="27"/>
      <c r="E11" s="17">
        <v>2.0</v>
      </c>
      <c r="F11" s="17">
        <v>1.0</v>
      </c>
      <c r="G11" s="17">
        <v>2.0</v>
      </c>
      <c r="H11" s="18">
        <v>8.0</v>
      </c>
      <c r="I11" s="18">
        <v>7.0</v>
      </c>
      <c r="J11" s="18">
        <v>9.0</v>
      </c>
      <c r="K11" s="10">
        <f t="shared" ref="K11:M11" si="14">E11*H11</f>
        <v>16</v>
      </c>
      <c r="L11" s="10">
        <f t="shared" si="14"/>
        <v>7</v>
      </c>
      <c r="M11" s="10">
        <f t="shared" si="14"/>
        <v>18</v>
      </c>
      <c r="N11" s="22">
        <f t="shared" si="3"/>
        <v>41</v>
      </c>
      <c r="O11" s="9"/>
      <c r="Q11" s="28"/>
      <c r="U11" s="9" t="s">
        <v>115</v>
      </c>
      <c r="V11" s="21" t="s">
        <v>122</v>
      </c>
      <c r="W11" s="21" t="s">
        <v>123</v>
      </c>
      <c r="X11" s="25">
        <v>112.0</v>
      </c>
    </row>
    <row r="12">
      <c r="A12" s="9" t="s">
        <v>124</v>
      </c>
      <c r="B12" s="9">
        <v>1.02501900102E11</v>
      </c>
      <c r="C12" s="20">
        <v>0.0</v>
      </c>
      <c r="D12" s="27"/>
      <c r="E12" s="17">
        <v>1.0</v>
      </c>
      <c r="F12" s="17">
        <v>2.0</v>
      </c>
      <c r="G12" s="17">
        <v>2.0</v>
      </c>
      <c r="H12" s="18">
        <v>8.0</v>
      </c>
      <c r="I12" s="18">
        <v>7.0</v>
      </c>
      <c r="J12" s="18">
        <v>9.0</v>
      </c>
      <c r="K12" s="10">
        <f t="shared" ref="K12:M12" si="15">E12*H12</f>
        <v>8</v>
      </c>
      <c r="L12" s="10">
        <f t="shared" si="15"/>
        <v>14</v>
      </c>
      <c r="M12" s="10">
        <f t="shared" si="15"/>
        <v>18</v>
      </c>
      <c r="N12" s="22">
        <f t="shared" si="3"/>
        <v>40</v>
      </c>
      <c r="O12" s="9"/>
      <c r="Q12" s="28"/>
      <c r="U12" s="9" t="s">
        <v>111</v>
      </c>
      <c r="V12" s="21" t="s">
        <v>125</v>
      </c>
      <c r="W12" s="21" t="s">
        <v>126</v>
      </c>
      <c r="X12" s="25">
        <v>109.0</v>
      </c>
    </row>
    <row r="13">
      <c r="A13" s="9" t="s">
        <v>127</v>
      </c>
      <c r="B13" s="9">
        <v>1.025059005E11</v>
      </c>
      <c r="C13" s="20">
        <v>0.0</v>
      </c>
      <c r="D13" s="27"/>
      <c r="E13" s="17">
        <v>1.0</v>
      </c>
      <c r="F13" s="17">
        <v>3.0</v>
      </c>
      <c r="G13" s="17">
        <v>4.0</v>
      </c>
      <c r="H13" s="18">
        <v>8.0</v>
      </c>
      <c r="I13" s="18">
        <v>7.0</v>
      </c>
      <c r="J13" s="18">
        <v>9.0</v>
      </c>
      <c r="K13" s="10">
        <f t="shared" ref="K13:M13" si="16">E13*H13</f>
        <v>8</v>
      </c>
      <c r="L13" s="10">
        <f t="shared" si="16"/>
        <v>21</v>
      </c>
      <c r="M13" s="10">
        <f t="shared" si="16"/>
        <v>36</v>
      </c>
      <c r="N13" s="22">
        <f t="shared" si="3"/>
        <v>65</v>
      </c>
      <c r="O13" s="9"/>
      <c r="Q13" s="28"/>
      <c r="U13" s="9" t="s">
        <v>128</v>
      </c>
      <c r="X13" s="25">
        <v>91.0</v>
      </c>
    </row>
    <row r="14">
      <c r="A14" s="9" t="s">
        <v>129</v>
      </c>
      <c r="B14" s="9">
        <v>1.055034006E11</v>
      </c>
      <c r="C14" s="20">
        <v>0.0</v>
      </c>
      <c r="D14" s="27"/>
      <c r="E14" s="17">
        <v>4.0</v>
      </c>
      <c r="F14" s="17">
        <v>3.0</v>
      </c>
      <c r="G14" s="17">
        <v>2.0</v>
      </c>
      <c r="H14" s="18">
        <v>8.0</v>
      </c>
      <c r="I14" s="18">
        <v>7.0</v>
      </c>
      <c r="J14" s="18">
        <v>9.0</v>
      </c>
      <c r="K14" s="10">
        <f t="shared" ref="K14:M14" si="17">E14*H14</f>
        <v>32</v>
      </c>
      <c r="L14" s="10">
        <f t="shared" si="17"/>
        <v>21</v>
      </c>
      <c r="M14" s="10">
        <f t="shared" si="17"/>
        <v>18</v>
      </c>
      <c r="N14" s="22">
        <f t="shared" si="3"/>
        <v>71</v>
      </c>
      <c r="O14" s="9"/>
      <c r="Q14" s="23"/>
      <c r="U14" s="9" t="s">
        <v>130</v>
      </c>
      <c r="X14" s="25">
        <v>89.0</v>
      </c>
    </row>
    <row r="15">
      <c r="A15" s="9" t="s">
        <v>128</v>
      </c>
      <c r="B15" s="9">
        <v>1.6113234E11</v>
      </c>
      <c r="C15" s="9">
        <v>0.0</v>
      </c>
      <c r="D15" s="27"/>
      <c r="E15" s="17">
        <v>2.0</v>
      </c>
      <c r="F15" s="17">
        <v>3.0</v>
      </c>
      <c r="G15" s="17">
        <v>6.0</v>
      </c>
      <c r="H15" s="18">
        <v>8.0</v>
      </c>
      <c r="I15" s="18">
        <v>7.0</v>
      </c>
      <c r="J15" s="18">
        <v>9.0</v>
      </c>
      <c r="K15" s="10">
        <f t="shared" ref="K15:M15" si="18">E15*H15</f>
        <v>16</v>
      </c>
      <c r="L15" s="10">
        <f t="shared" si="18"/>
        <v>21</v>
      </c>
      <c r="M15" s="10">
        <f t="shared" si="18"/>
        <v>54</v>
      </c>
      <c r="N15" s="22">
        <f t="shared" si="3"/>
        <v>91</v>
      </c>
      <c r="O15" s="9"/>
      <c r="Q15" s="23"/>
      <c r="U15" s="9" t="s">
        <v>131</v>
      </c>
      <c r="X15" s="25">
        <v>89.0</v>
      </c>
    </row>
    <row r="16">
      <c r="A16" s="9" t="s">
        <v>115</v>
      </c>
      <c r="B16" s="9">
        <v>1.4110421048E10</v>
      </c>
      <c r="C16" s="9">
        <v>0.0</v>
      </c>
      <c r="D16" s="27"/>
      <c r="E16" s="17">
        <v>2.0</v>
      </c>
      <c r="F16" s="17">
        <v>6.0</v>
      </c>
      <c r="G16" s="17">
        <v>6.0</v>
      </c>
      <c r="H16" s="18">
        <v>8.0</v>
      </c>
      <c r="I16" s="18">
        <v>7.0</v>
      </c>
      <c r="J16" s="18">
        <v>9.0</v>
      </c>
      <c r="K16" s="10">
        <f t="shared" ref="K16:M16" si="19">E16*H16</f>
        <v>16</v>
      </c>
      <c r="L16" s="10">
        <f t="shared" si="19"/>
        <v>42</v>
      </c>
      <c r="M16" s="10">
        <f t="shared" si="19"/>
        <v>54</v>
      </c>
      <c r="N16" s="22">
        <f t="shared" si="3"/>
        <v>112</v>
      </c>
      <c r="O16" s="9"/>
      <c r="U16" s="9" t="s">
        <v>132</v>
      </c>
      <c r="X16" s="25">
        <v>89.0</v>
      </c>
    </row>
    <row r="17">
      <c r="A17" s="9" t="s">
        <v>130</v>
      </c>
      <c r="B17" s="9">
        <v>1.511171E10</v>
      </c>
      <c r="C17" s="9">
        <v>0.0</v>
      </c>
      <c r="D17" s="27"/>
      <c r="E17" s="17">
        <v>4.0</v>
      </c>
      <c r="F17" s="17">
        <v>3.0</v>
      </c>
      <c r="G17" s="17">
        <v>4.0</v>
      </c>
      <c r="H17" s="18">
        <v>8.0</v>
      </c>
      <c r="I17" s="18">
        <v>7.0</v>
      </c>
      <c r="J17" s="18">
        <v>9.0</v>
      </c>
      <c r="K17" s="10">
        <f t="shared" ref="K17:M17" si="20">E17*H17</f>
        <v>32</v>
      </c>
      <c r="L17" s="10">
        <f t="shared" si="20"/>
        <v>21</v>
      </c>
      <c r="M17" s="10">
        <f t="shared" si="20"/>
        <v>36</v>
      </c>
      <c r="N17" s="22">
        <f t="shared" si="3"/>
        <v>89</v>
      </c>
      <c r="O17" s="9"/>
      <c r="U17" s="9" t="s">
        <v>133</v>
      </c>
      <c r="X17" s="25">
        <v>83.0</v>
      </c>
    </row>
    <row r="18">
      <c r="A18" s="9" t="s">
        <v>134</v>
      </c>
      <c r="B18" s="9">
        <v>1.51116E10</v>
      </c>
      <c r="C18" s="9">
        <v>0.0</v>
      </c>
      <c r="D18" s="27"/>
      <c r="E18" s="17">
        <v>2.0</v>
      </c>
      <c r="F18" s="17">
        <v>3.0</v>
      </c>
      <c r="G18" s="17">
        <v>4.0</v>
      </c>
      <c r="H18" s="18">
        <v>8.0</v>
      </c>
      <c r="I18" s="18">
        <v>7.0</v>
      </c>
      <c r="J18" s="18">
        <v>9.0</v>
      </c>
      <c r="K18" s="10">
        <f t="shared" ref="K18:M18" si="21">E18*H18</f>
        <v>16</v>
      </c>
      <c r="L18" s="10">
        <f t="shared" si="21"/>
        <v>21</v>
      </c>
      <c r="M18" s="10">
        <f t="shared" si="21"/>
        <v>36</v>
      </c>
      <c r="N18" s="22">
        <f t="shared" si="3"/>
        <v>73</v>
      </c>
      <c r="O18" s="9"/>
      <c r="U18" s="9" t="s">
        <v>135</v>
      </c>
      <c r="X18" s="25">
        <v>83.0</v>
      </c>
    </row>
    <row r="19">
      <c r="A19" s="9" t="s">
        <v>136</v>
      </c>
      <c r="B19" s="9">
        <v>7.8022034E10</v>
      </c>
      <c r="C19" s="9">
        <v>0.0</v>
      </c>
      <c r="D19" s="27"/>
      <c r="E19" s="17">
        <v>3.0</v>
      </c>
      <c r="F19" s="17">
        <v>3.0</v>
      </c>
      <c r="G19" s="17">
        <v>4.0</v>
      </c>
      <c r="H19" s="18">
        <v>8.0</v>
      </c>
      <c r="I19" s="18">
        <v>7.0</v>
      </c>
      <c r="J19" s="18">
        <v>9.0</v>
      </c>
      <c r="K19" s="10">
        <f t="shared" ref="K19:M19" si="22">E19*H19</f>
        <v>24</v>
      </c>
      <c r="L19" s="10">
        <f t="shared" si="22"/>
        <v>21</v>
      </c>
      <c r="M19" s="10">
        <f t="shared" si="22"/>
        <v>36</v>
      </c>
      <c r="N19" s="22">
        <f t="shared" si="3"/>
        <v>81</v>
      </c>
      <c r="O19" s="9"/>
      <c r="U19" s="9" t="s">
        <v>137</v>
      </c>
      <c r="X19" s="25">
        <v>83.0</v>
      </c>
    </row>
    <row r="20">
      <c r="A20" s="9" t="s">
        <v>138</v>
      </c>
      <c r="B20" s="9">
        <v>1.511174E10</v>
      </c>
      <c r="C20" s="9">
        <v>0.0</v>
      </c>
      <c r="D20" s="27"/>
      <c r="E20" s="17">
        <v>1.0</v>
      </c>
      <c r="F20" s="17">
        <v>3.0</v>
      </c>
      <c r="G20" s="17">
        <v>4.0</v>
      </c>
      <c r="H20" s="18">
        <v>8.0</v>
      </c>
      <c r="I20" s="18">
        <v>7.0</v>
      </c>
      <c r="J20" s="18">
        <v>9.0</v>
      </c>
      <c r="K20" s="10">
        <f t="shared" ref="K20:M20" si="23">E20*H20</f>
        <v>8</v>
      </c>
      <c r="L20" s="10">
        <f t="shared" si="23"/>
        <v>21</v>
      </c>
      <c r="M20" s="10">
        <f t="shared" si="23"/>
        <v>36</v>
      </c>
      <c r="N20" s="22">
        <f t="shared" si="3"/>
        <v>65</v>
      </c>
      <c r="O20" s="9"/>
      <c r="U20" s="9" t="s">
        <v>139</v>
      </c>
      <c r="X20" s="25">
        <v>83.0</v>
      </c>
    </row>
    <row r="21">
      <c r="A21" s="9" t="s">
        <v>140</v>
      </c>
      <c r="B21" s="9">
        <v>1.5112019E10</v>
      </c>
      <c r="C21" s="9">
        <v>0.0</v>
      </c>
      <c r="D21" s="27"/>
      <c r="E21" s="17">
        <v>3.0</v>
      </c>
      <c r="F21" s="17">
        <v>3.0</v>
      </c>
      <c r="G21" s="17">
        <v>4.0</v>
      </c>
      <c r="H21" s="18">
        <v>8.0</v>
      </c>
      <c r="I21" s="18">
        <v>7.0</v>
      </c>
      <c r="J21" s="18">
        <v>9.0</v>
      </c>
      <c r="K21" s="10">
        <f t="shared" ref="K21:M21" si="24">E21*H21</f>
        <v>24</v>
      </c>
      <c r="L21" s="10">
        <f t="shared" si="24"/>
        <v>21</v>
      </c>
      <c r="M21" s="10">
        <f t="shared" si="24"/>
        <v>36</v>
      </c>
      <c r="N21" s="22">
        <f t="shared" si="3"/>
        <v>81</v>
      </c>
      <c r="O21" s="9"/>
      <c r="U21" s="9" t="s">
        <v>141</v>
      </c>
      <c r="X21" s="25">
        <v>82.0</v>
      </c>
    </row>
    <row r="22">
      <c r="A22" s="9" t="s">
        <v>133</v>
      </c>
      <c r="B22" s="9">
        <v>1.5112018E10</v>
      </c>
      <c r="C22" s="9">
        <v>0.0</v>
      </c>
      <c r="D22" s="27"/>
      <c r="E22" s="17">
        <v>1.0</v>
      </c>
      <c r="F22" s="17">
        <v>3.0</v>
      </c>
      <c r="G22" s="17">
        <v>6.0</v>
      </c>
      <c r="H22" s="18">
        <v>8.0</v>
      </c>
      <c r="I22" s="18">
        <v>7.0</v>
      </c>
      <c r="J22" s="18">
        <v>9.0</v>
      </c>
      <c r="K22" s="10">
        <f t="shared" ref="K22:M22" si="25">E22*H22</f>
        <v>8</v>
      </c>
      <c r="L22" s="10">
        <f t="shared" si="25"/>
        <v>21</v>
      </c>
      <c r="M22" s="10">
        <f t="shared" si="25"/>
        <v>54</v>
      </c>
      <c r="N22" s="22">
        <f t="shared" si="3"/>
        <v>83</v>
      </c>
      <c r="O22" s="9"/>
      <c r="U22" s="9" t="s">
        <v>142</v>
      </c>
      <c r="X22" s="25">
        <v>82.0</v>
      </c>
    </row>
    <row r="23">
      <c r="A23" s="9" t="s">
        <v>143</v>
      </c>
      <c r="B23" s="9">
        <v>1.511212E10</v>
      </c>
      <c r="C23" s="9">
        <v>0.0</v>
      </c>
      <c r="D23" s="27"/>
      <c r="E23" s="17">
        <v>2.0</v>
      </c>
      <c r="F23" s="17">
        <v>3.0</v>
      </c>
      <c r="G23" s="17">
        <v>4.0</v>
      </c>
      <c r="H23" s="18">
        <v>8.0</v>
      </c>
      <c r="I23" s="18">
        <v>7.0</v>
      </c>
      <c r="J23" s="18">
        <v>9.0</v>
      </c>
      <c r="K23" s="10">
        <f t="shared" ref="K23:M23" si="26">E23*H23</f>
        <v>16</v>
      </c>
      <c r="L23" s="10">
        <f t="shared" si="26"/>
        <v>21</v>
      </c>
      <c r="M23" s="10">
        <f t="shared" si="26"/>
        <v>36</v>
      </c>
      <c r="N23" s="22">
        <f t="shared" si="3"/>
        <v>73</v>
      </c>
      <c r="O23" s="9"/>
      <c r="U23" s="9" t="s">
        <v>136</v>
      </c>
      <c r="X23" s="25">
        <v>81.0</v>
      </c>
    </row>
    <row r="24">
      <c r="A24" s="9" t="s">
        <v>135</v>
      </c>
      <c r="B24" s="9">
        <v>1.511211E10</v>
      </c>
      <c r="C24" s="9">
        <v>0.0</v>
      </c>
      <c r="D24" s="27"/>
      <c r="E24" s="17">
        <v>1.0</v>
      </c>
      <c r="F24" s="17">
        <v>3.0</v>
      </c>
      <c r="G24" s="17">
        <v>6.0</v>
      </c>
      <c r="H24" s="18">
        <v>8.0</v>
      </c>
      <c r="I24" s="18">
        <v>7.0</v>
      </c>
      <c r="J24" s="18">
        <v>9.0</v>
      </c>
      <c r="K24" s="10">
        <f t="shared" ref="K24:M24" si="27">E24*H24</f>
        <v>8</v>
      </c>
      <c r="L24" s="10">
        <f t="shared" si="27"/>
        <v>21</v>
      </c>
      <c r="M24" s="10">
        <f t="shared" si="27"/>
        <v>54</v>
      </c>
      <c r="N24" s="22">
        <f t="shared" si="3"/>
        <v>83</v>
      </c>
      <c r="O24" s="9"/>
      <c r="U24" s="9" t="s">
        <v>140</v>
      </c>
      <c r="X24" s="25">
        <v>81.0</v>
      </c>
    </row>
    <row r="25">
      <c r="A25" s="9" t="s">
        <v>137</v>
      </c>
      <c r="B25" s="9">
        <v>1.5112042E10</v>
      </c>
      <c r="C25" s="9">
        <v>0.0</v>
      </c>
      <c r="D25" s="27"/>
      <c r="E25" s="17">
        <v>1.0</v>
      </c>
      <c r="F25" s="17">
        <v>3.0</v>
      </c>
      <c r="G25" s="17">
        <v>6.0</v>
      </c>
      <c r="H25" s="18">
        <v>8.0</v>
      </c>
      <c r="I25" s="18">
        <v>7.0</v>
      </c>
      <c r="J25" s="18">
        <v>9.0</v>
      </c>
      <c r="K25" s="10">
        <f t="shared" ref="K25:M25" si="28">E25*H25</f>
        <v>8</v>
      </c>
      <c r="L25" s="10">
        <f t="shared" si="28"/>
        <v>21</v>
      </c>
      <c r="M25" s="10">
        <f t="shared" si="28"/>
        <v>54</v>
      </c>
      <c r="N25" s="22">
        <f t="shared" si="3"/>
        <v>83</v>
      </c>
      <c r="O25" s="9"/>
      <c r="U25" s="9" t="s">
        <v>144</v>
      </c>
      <c r="X25" s="25">
        <v>81.0</v>
      </c>
    </row>
    <row r="26">
      <c r="A26" s="9" t="s">
        <v>139</v>
      </c>
      <c r="B26" s="9">
        <v>1.5112018E10</v>
      </c>
      <c r="C26" s="9">
        <v>0.0</v>
      </c>
      <c r="D26" s="27"/>
      <c r="E26" s="17">
        <v>1.0</v>
      </c>
      <c r="F26" s="17">
        <v>3.0</v>
      </c>
      <c r="G26" s="17">
        <v>6.0</v>
      </c>
      <c r="H26" s="18">
        <v>8.0</v>
      </c>
      <c r="I26" s="18">
        <v>7.0</v>
      </c>
      <c r="J26" s="18">
        <v>9.0</v>
      </c>
      <c r="K26" s="10">
        <f t="shared" ref="K26:M26" si="29">E26*H26</f>
        <v>8</v>
      </c>
      <c r="L26" s="10">
        <f t="shared" si="29"/>
        <v>21</v>
      </c>
      <c r="M26" s="10">
        <f t="shared" si="29"/>
        <v>54</v>
      </c>
      <c r="N26" s="22">
        <f t="shared" si="3"/>
        <v>83</v>
      </c>
      <c r="O26" s="9"/>
      <c r="U26" s="9" t="s">
        <v>145</v>
      </c>
      <c r="X26" s="25">
        <v>80.0</v>
      </c>
    </row>
    <row r="27">
      <c r="A27" s="9" t="s">
        <v>146</v>
      </c>
      <c r="B27" s="9">
        <v>1.511212E10</v>
      </c>
      <c r="C27" s="9">
        <v>0.0</v>
      </c>
      <c r="D27" s="27"/>
      <c r="E27" s="17">
        <v>2.0</v>
      </c>
      <c r="F27" s="17">
        <v>3.0</v>
      </c>
      <c r="G27" s="17">
        <v>4.0</v>
      </c>
      <c r="H27" s="18">
        <v>8.0</v>
      </c>
      <c r="I27" s="18">
        <v>7.0</v>
      </c>
      <c r="J27" s="18">
        <v>9.0</v>
      </c>
      <c r="K27" s="10">
        <f t="shared" ref="K27:M27" si="30">E27*H27</f>
        <v>16</v>
      </c>
      <c r="L27" s="10">
        <f t="shared" si="30"/>
        <v>21</v>
      </c>
      <c r="M27" s="10">
        <f t="shared" si="30"/>
        <v>36</v>
      </c>
      <c r="N27" s="22">
        <f t="shared" si="3"/>
        <v>73</v>
      </c>
      <c r="O27" s="9"/>
      <c r="U27" s="9" t="s">
        <v>147</v>
      </c>
      <c r="X27" s="25">
        <v>74.0</v>
      </c>
    </row>
    <row r="28">
      <c r="A28" s="9" t="s">
        <v>144</v>
      </c>
      <c r="B28" s="9">
        <v>1.51120436E10</v>
      </c>
      <c r="C28" s="9">
        <v>0.0</v>
      </c>
      <c r="D28" s="27"/>
      <c r="E28" s="17">
        <v>3.0</v>
      </c>
      <c r="F28" s="17">
        <v>3.0</v>
      </c>
      <c r="G28" s="17">
        <v>4.0</v>
      </c>
      <c r="H28" s="18">
        <v>8.0</v>
      </c>
      <c r="I28" s="18">
        <v>7.0</v>
      </c>
      <c r="J28" s="18">
        <v>9.0</v>
      </c>
      <c r="K28" s="10">
        <f t="shared" ref="K28:M28" si="31">E28*H28</f>
        <v>24</v>
      </c>
      <c r="L28" s="10">
        <f t="shared" si="31"/>
        <v>21</v>
      </c>
      <c r="M28" s="10">
        <f t="shared" si="31"/>
        <v>36</v>
      </c>
      <c r="N28" s="22">
        <f t="shared" si="3"/>
        <v>81</v>
      </c>
      <c r="O28" s="9"/>
      <c r="U28" s="9" t="s">
        <v>148</v>
      </c>
      <c r="X28" s="25">
        <v>74.0</v>
      </c>
    </row>
    <row r="29">
      <c r="A29" s="9" t="s">
        <v>131</v>
      </c>
      <c r="B29" s="9">
        <v>7.8018014E10</v>
      </c>
      <c r="C29" s="9">
        <v>0.0</v>
      </c>
      <c r="D29" s="27"/>
      <c r="E29" s="17">
        <v>4.0</v>
      </c>
      <c r="F29" s="17">
        <v>3.0</v>
      </c>
      <c r="G29" s="17">
        <v>4.0</v>
      </c>
      <c r="H29" s="18">
        <v>8.0</v>
      </c>
      <c r="I29" s="18">
        <v>7.0</v>
      </c>
      <c r="J29" s="18">
        <v>9.0</v>
      </c>
      <c r="K29" s="10">
        <f t="shared" ref="K29:M29" si="32">E29*H29</f>
        <v>32</v>
      </c>
      <c r="L29" s="10">
        <f t="shared" si="32"/>
        <v>21</v>
      </c>
      <c r="M29" s="10">
        <f t="shared" si="32"/>
        <v>36</v>
      </c>
      <c r="N29" s="22">
        <f t="shared" si="3"/>
        <v>89</v>
      </c>
      <c r="O29" s="9"/>
      <c r="U29" s="9" t="s">
        <v>149</v>
      </c>
      <c r="X29" s="25">
        <v>74.0</v>
      </c>
    </row>
    <row r="30">
      <c r="A30" s="9" t="s">
        <v>150</v>
      </c>
      <c r="B30" s="9">
        <v>1.5112018E10</v>
      </c>
      <c r="C30" s="9">
        <v>0.0</v>
      </c>
      <c r="D30" s="27"/>
      <c r="E30" s="17">
        <v>1.0</v>
      </c>
      <c r="F30" s="17">
        <v>3.0</v>
      </c>
      <c r="G30" s="17">
        <v>4.0</v>
      </c>
      <c r="H30" s="18">
        <v>8.0</v>
      </c>
      <c r="I30" s="18">
        <v>7.0</v>
      </c>
      <c r="J30" s="18">
        <v>9.0</v>
      </c>
      <c r="K30" s="10">
        <f t="shared" ref="K30:M30" si="33">E30*H30</f>
        <v>8</v>
      </c>
      <c r="L30" s="10">
        <f t="shared" si="33"/>
        <v>21</v>
      </c>
      <c r="M30" s="10">
        <f t="shared" si="33"/>
        <v>36</v>
      </c>
      <c r="N30" s="22">
        <f t="shared" si="3"/>
        <v>65</v>
      </c>
      <c r="O30" s="9"/>
      <c r="U30" s="9" t="s">
        <v>151</v>
      </c>
      <c r="X30" s="25">
        <v>74.0</v>
      </c>
    </row>
    <row r="31">
      <c r="A31" s="9" t="s">
        <v>152</v>
      </c>
      <c r="B31" s="9">
        <v>1.5112911005E10</v>
      </c>
      <c r="C31" s="9">
        <v>0.0</v>
      </c>
      <c r="D31" s="27"/>
      <c r="E31" s="17">
        <v>1.0</v>
      </c>
      <c r="F31" s="17">
        <v>3.0</v>
      </c>
      <c r="G31" s="17">
        <v>4.0</v>
      </c>
      <c r="H31" s="18">
        <v>8.0</v>
      </c>
      <c r="I31" s="18">
        <v>7.0</v>
      </c>
      <c r="J31" s="18">
        <v>9.0</v>
      </c>
      <c r="K31" s="10">
        <f t="shared" ref="K31:M31" si="34">E31*H31</f>
        <v>8</v>
      </c>
      <c r="L31" s="10">
        <f t="shared" si="34"/>
        <v>21</v>
      </c>
      <c r="M31" s="10">
        <f t="shared" si="34"/>
        <v>36</v>
      </c>
      <c r="N31" s="22">
        <f t="shared" si="3"/>
        <v>65</v>
      </c>
      <c r="O31" s="9"/>
      <c r="U31" s="9" t="s">
        <v>134</v>
      </c>
      <c r="X31" s="25">
        <v>73.0</v>
      </c>
    </row>
    <row r="32">
      <c r="A32" s="9" t="s">
        <v>153</v>
      </c>
      <c r="B32" s="9">
        <v>1.5112819E10</v>
      </c>
      <c r="C32" s="9">
        <v>0.0</v>
      </c>
      <c r="D32" s="27"/>
      <c r="E32" s="17">
        <v>2.0</v>
      </c>
      <c r="F32" s="17">
        <v>3.0</v>
      </c>
      <c r="G32" s="17">
        <v>4.0</v>
      </c>
      <c r="H32" s="18">
        <v>8.0</v>
      </c>
      <c r="I32" s="18">
        <v>7.0</v>
      </c>
      <c r="J32" s="18">
        <v>9.0</v>
      </c>
      <c r="K32" s="10">
        <f t="shared" ref="K32:M32" si="35">E32*H32</f>
        <v>16</v>
      </c>
      <c r="L32" s="10">
        <f t="shared" si="35"/>
        <v>21</v>
      </c>
      <c r="M32" s="10">
        <f t="shared" si="35"/>
        <v>36</v>
      </c>
      <c r="N32" s="22">
        <f t="shared" si="3"/>
        <v>73</v>
      </c>
      <c r="O32" s="9"/>
      <c r="U32" s="9" t="s">
        <v>143</v>
      </c>
      <c r="X32" s="25">
        <v>73.0</v>
      </c>
    </row>
    <row r="33">
      <c r="A33" s="9" t="s">
        <v>145</v>
      </c>
      <c r="B33" s="9">
        <v>1.5112818E10</v>
      </c>
      <c r="C33" s="9">
        <v>0.0</v>
      </c>
      <c r="D33" s="27"/>
      <c r="E33" s="17">
        <v>2.0</v>
      </c>
      <c r="F33" s="17">
        <v>4.0</v>
      </c>
      <c r="G33" s="17">
        <v>4.0</v>
      </c>
      <c r="H33" s="18">
        <v>8.0</v>
      </c>
      <c r="I33" s="18">
        <v>7.0</v>
      </c>
      <c r="J33" s="18">
        <v>9.0</v>
      </c>
      <c r="K33" s="10">
        <f t="shared" ref="K33:M33" si="36">E33*H33</f>
        <v>16</v>
      </c>
      <c r="L33" s="10">
        <f t="shared" si="36"/>
        <v>28</v>
      </c>
      <c r="M33" s="10">
        <f t="shared" si="36"/>
        <v>36</v>
      </c>
      <c r="N33" s="22">
        <f t="shared" si="3"/>
        <v>80</v>
      </c>
      <c r="O33" s="9"/>
      <c r="U33" s="9" t="s">
        <v>146</v>
      </c>
      <c r="X33" s="25">
        <v>73.0</v>
      </c>
    </row>
    <row r="34">
      <c r="A34" s="9" t="s">
        <v>154</v>
      </c>
      <c r="B34" s="9">
        <v>7.8019901E10</v>
      </c>
      <c r="C34" s="9">
        <v>0.0</v>
      </c>
      <c r="D34" s="27"/>
      <c r="E34" s="17">
        <v>1.0</v>
      </c>
      <c r="F34" s="17">
        <v>3.0</v>
      </c>
      <c r="G34" s="17">
        <v>4.0</v>
      </c>
      <c r="H34" s="18">
        <v>8.0</v>
      </c>
      <c r="I34" s="18">
        <v>7.0</v>
      </c>
      <c r="J34" s="18">
        <v>9.0</v>
      </c>
      <c r="K34" s="10">
        <f t="shared" ref="K34:M34" si="37">E34*H34</f>
        <v>8</v>
      </c>
      <c r="L34" s="10">
        <f t="shared" si="37"/>
        <v>21</v>
      </c>
      <c r="M34" s="10">
        <f t="shared" si="37"/>
        <v>36</v>
      </c>
      <c r="N34" s="22">
        <f t="shared" si="3"/>
        <v>65</v>
      </c>
      <c r="O34" s="9"/>
      <c r="U34" s="9" t="s">
        <v>153</v>
      </c>
      <c r="X34" s="25">
        <v>73.0</v>
      </c>
    </row>
    <row r="35">
      <c r="A35" s="21" t="s">
        <v>155</v>
      </c>
      <c r="B35" s="29">
        <v>7.8019901E10</v>
      </c>
      <c r="C35" s="30">
        <v>0.0</v>
      </c>
      <c r="D35" s="27"/>
      <c r="E35" s="17">
        <v>1.0</v>
      </c>
      <c r="F35" s="17">
        <v>3.0</v>
      </c>
      <c r="G35" s="17">
        <v>4.0</v>
      </c>
      <c r="H35" s="18">
        <v>8.0</v>
      </c>
      <c r="I35" s="18">
        <v>7.0</v>
      </c>
      <c r="J35" s="18">
        <v>9.0</v>
      </c>
      <c r="K35" s="10">
        <f t="shared" ref="K35:M35" si="38">E35*H35</f>
        <v>8</v>
      </c>
      <c r="L35" s="10">
        <f t="shared" si="38"/>
        <v>21</v>
      </c>
      <c r="M35" s="10">
        <f t="shared" si="38"/>
        <v>36</v>
      </c>
      <c r="N35" s="22">
        <f t="shared" si="3"/>
        <v>65</v>
      </c>
      <c r="O35" s="9"/>
      <c r="U35" s="21" t="s">
        <v>156</v>
      </c>
      <c r="X35" s="25">
        <v>73.0</v>
      </c>
    </row>
    <row r="36">
      <c r="A36" s="9" t="s">
        <v>132</v>
      </c>
      <c r="B36" s="9">
        <v>7.8019901E10</v>
      </c>
      <c r="C36" s="9">
        <v>0.0</v>
      </c>
      <c r="D36" s="27"/>
      <c r="E36" s="17">
        <v>4.0</v>
      </c>
      <c r="F36" s="17">
        <v>3.0</v>
      </c>
      <c r="G36" s="17">
        <v>4.0</v>
      </c>
      <c r="H36" s="18">
        <v>8.0</v>
      </c>
      <c r="I36" s="18">
        <v>7.0</v>
      </c>
      <c r="J36" s="18">
        <v>9.0</v>
      </c>
      <c r="K36" s="10">
        <f t="shared" ref="K36:M36" si="39">E36*H36</f>
        <v>32</v>
      </c>
      <c r="L36" s="10">
        <f t="shared" si="39"/>
        <v>21</v>
      </c>
      <c r="M36" s="10">
        <f t="shared" si="39"/>
        <v>36</v>
      </c>
      <c r="N36" s="22">
        <f t="shared" si="3"/>
        <v>89</v>
      </c>
      <c r="O36" s="9"/>
      <c r="U36" s="9" t="s">
        <v>129</v>
      </c>
      <c r="X36" s="25">
        <v>71.0</v>
      </c>
    </row>
    <row r="37">
      <c r="A37" s="9" t="s">
        <v>156</v>
      </c>
      <c r="B37" s="9">
        <v>7.8037000015E10</v>
      </c>
      <c r="C37" s="9">
        <v>0.0</v>
      </c>
      <c r="D37" s="27"/>
      <c r="E37" s="17">
        <v>2.0</v>
      </c>
      <c r="F37" s="17">
        <v>3.0</v>
      </c>
      <c r="G37" s="17">
        <v>4.0</v>
      </c>
      <c r="H37" s="18">
        <v>8.0</v>
      </c>
      <c r="I37" s="18">
        <v>7.0</v>
      </c>
      <c r="J37" s="18">
        <v>9.0</v>
      </c>
      <c r="K37" s="10">
        <f t="shared" ref="K37:M37" si="40">E37*H37</f>
        <v>16</v>
      </c>
      <c r="L37" s="10">
        <f t="shared" si="40"/>
        <v>21</v>
      </c>
      <c r="M37" s="10">
        <f t="shared" si="40"/>
        <v>36</v>
      </c>
      <c r="N37" s="22">
        <f t="shared" si="3"/>
        <v>73</v>
      </c>
      <c r="O37" s="9"/>
      <c r="U37" s="9" t="s">
        <v>157</v>
      </c>
      <c r="X37" s="25">
        <v>66.0</v>
      </c>
    </row>
    <row r="38">
      <c r="A38" s="9" t="s">
        <v>158</v>
      </c>
      <c r="B38" s="9">
        <v>1.5112944E10</v>
      </c>
      <c r="C38" s="9">
        <v>0.0</v>
      </c>
      <c r="D38" s="27"/>
      <c r="E38" s="17">
        <v>1.0</v>
      </c>
      <c r="F38" s="17">
        <v>2.0</v>
      </c>
      <c r="G38" s="17">
        <v>4.0</v>
      </c>
      <c r="H38" s="18">
        <v>8.0</v>
      </c>
      <c r="I38" s="18">
        <v>7.0</v>
      </c>
      <c r="J38" s="18">
        <v>9.0</v>
      </c>
      <c r="K38" s="10">
        <f t="shared" ref="K38:M38" si="41">E38*H38</f>
        <v>8</v>
      </c>
      <c r="L38" s="10">
        <f t="shared" si="41"/>
        <v>14</v>
      </c>
      <c r="M38" s="10">
        <f t="shared" si="41"/>
        <v>36</v>
      </c>
      <c r="N38" s="22">
        <f t="shared" si="3"/>
        <v>58</v>
      </c>
      <c r="O38" s="9"/>
      <c r="U38" s="9" t="s">
        <v>159</v>
      </c>
      <c r="X38" s="25">
        <v>66.0</v>
      </c>
    </row>
    <row r="39">
      <c r="A39" s="9" t="s">
        <v>157</v>
      </c>
      <c r="B39" s="9">
        <v>1.511336E10</v>
      </c>
      <c r="C39" s="9">
        <v>0.0</v>
      </c>
      <c r="D39" s="27"/>
      <c r="E39" s="17">
        <v>2.0</v>
      </c>
      <c r="F39" s="17">
        <v>2.0</v>
      </c>
      <c r="G39" s="17">
        <v>4.0</v>
      </c>
      <c r="H39" s="18">
        <v>8.0</v>
      </c>
      <c r="I39" s="18">
        <v>7.0</v>
      </c>
      <c r="J39" s="18">
        <v>9.0</v>
      </c>
      <c r="K39" s="10">
        <f t="shared" ref="K39:M39" si="42">E39*H39</f>
        <v>16</v>
      </c>
      <c r="L39" s="10">
        <f t="shared" si="42"/>
        <v>14</v>
      </c>
      <c r="M39" s="10">
        <f t="shared" si="42"/>
        <v>36</v>
      </c>
      <c r="N39" s="22">
        <f t="shared" si="3"/>
        <v>66</v>
      </c>
      <c r="O39" s="9"/>
      <c r="U39" s="9" t="s">
        <v>160</v>
      </c>
      <c r="X39" s="25">
        <v>66.0</v>
      </c>
    </row>
    <row r="40">
      <c r="A40" s="9" t="s">
        <v>161</v>
      </c>
      <c r="B40" s="9">
        <v>1.4110411047E10</v>
      </c>
      <c r="C40" s="9">
        <v>0.0</v>
      </c>
      <c r="D40" s="27"/>
      <c r="E40" s="17">
        <v>1.0</v>
      </c>
      <c r="F40" s="17">
        <v>2.0</v>
      </c>
      <c r="G40" s="17">
        <v>4.0</v>
      </c>
      <c r="H40" s="18">
        <v>8.0</v>
      </c>
      <c r="I40" s="18">
        <v>7.0</v>
      </c>
      <c r="J40" s="18">
        <v>9.0</v>
      </c>
      <c r="K40" s="10">
        <f t="shared" ref="K40:M40" si="43">E40*H40</f>
        <v>8</v>
      </c>
      <c r="L40" s="10">
        <f t="shared" si="43"/>
        <v>14</v>
      </c>
      <c r="M40" s="10">
        <f t="shared" si="43"/>
        <v>36</v>
      </c>
      <c r="N40" s="22">
        <f t="shared" si="3"/>
        <v>58</v>
      </c>
      <c r="O40" s="9"/>
      <c r="U40" s="9" t="s">
        <v>162</v>
      </c>
      <c r="X40" s="25">
        <v>66.0</v>
      </c>
    </row>
    <row r="41">
      <c r="A41" s="9" t="s">
        <v>163</v>
      </c>
      <c r="B41" s="9">
        <v>1.5113344001E10</v>
      </c>
      <c r="C41" s="9">
        <v>0.0</v>
      </c>
      <c r="D41" s="27"/>
      <c r="E41" s="17">
        <v>1.0</v>
      </c>
      <c r="F41" s="17">
        <v>2.0</v>
      </c>
      <c r="G41" s="17">
        <v>4.0</v>
      </c>
      <c r="H41" s="18">
        <v>8.0</v>
      </c>
      <c r="I41" s="18">
        <v>7.0</v>
      </c>
      <c r="J41" s="18">
        <v>9.0</v>
      </c>
      <c r="K41" s="10">
        <f t="shared" ref="K41:M41" si="44">E41*H41</f>
        <v>8</v>
      </c>
      <c r="L41" s="10">
        <f t="shared" si="44"/>
        <v>14</v>
      </c>
      <c r="M41" s="10">
        <f t="shared" si="44"/>
        <v>36</v>
      </c>
      <c r="N41" s="22">
        <f t="shared" si="3"/>
        <v>58</v>
      </c>
      <c r="O41" s="9"/>
      <c r="U41" s="9" t="s">
        <v>164</v>
      </c>
      <c r="X41" s="25">
        <v>66.0</v>
      </c>
    </row>
    <row r="42">
      <c r="A42" s="9" t="s">
        <v>159</v>
      </c>
      <c r="B42" s="9">
        <v>1.4110421048E10</v>
      </c>
      <c r="C42" s="9">
        <v>0.0</v>
      </c>
      <c r="D42" s="27"/>
      <c r="E42" s="17">
        <v>2.0</v>
      </c>
      <c r="F42" s="17">
        <v>2.0</v>
      </c>
      <c r="G42" s="17">
        <v>4.0</v>
      </c>
      <c r="H42" s="18">
        <v>8.0</v>
      </c>
      <c r="I42" s="18">
        <v>7.0</v>
      </c>
      <c r="J42" s="18">
        <v>9.0</v>
      </c>
      <c r="K42" s="10">
        <f t="shared" ref="K42:M42" si="45">E42*H42</f>
        <v>16</v>
      </c>
      <c r="L42" s="10">
        <f t="shared" si="45"/>
        <v>14</v>
      </c>
      <c r="M42" s="10">
        <f t="shared" si="45"/>
        <v>36</v>
      </c>
      <c r="N42" s="22">
        <f t="shared" si="3"/>
        <v>66</v>
      </c>
      <c r="O42" s="9"/>
      <c r="U42" s="9" t="s">
        <v>165</v>
      </c>
      <c r="X42" s="25">
        <v>66.0</v>
      </c>
    </row>
    <row r="43">
      <c r="A43" s="9" t="s">
        <v>160</v>
      </c>
      <c r="B43" s="9">
        <v>1.511041E11</v>
      </c>
      <c r="C43" s="9">
        <v>0.0</v>
      </c>
      <c r="D43" s="27"/>
      <c r="E43" s="17">
        <v>2.0</v>
      </c>
      <c r="F43" s="17">
        <v>2.0</v>
      </c>
      <c r="G43" s="17">
        <v>4.0</v>
      </c>
      <c r="H43" s="18">
        <v>8.0</v>
      </c>
      <c r="I43" s="18">
        <v>7.0</v>
      </c>
      <c r="J43" s="18">
        <v>9.0</v>
      </c>
      <c r="K43" s="10">
        <f t="shared" ref="K43:M43" si="46">E43*H43</f>
        <v>16</v>
      </c>
      <c r="L43" s="10">
        <f t="shared" si="46"/>
        <v>14</v>
      </c>
      <c r="M43" s="10">
        <f t="shared" si="46"/>
        <v>36</v>
      </c>
      <c r="N43" s="22">
        <f t="shared" si="3"/>
        <v>66</v>
      </c>
      <c r="O43" s="9"/>
      <c r="U43" s="9" t="s">
        <v>166</v>
      </c>
      <c r="X43" s="25">
        <v>66.0</v>
      </c>
    </row>
    <row r="44">
      <c r="A44" s="9" t="s">
        <v>167</v>
      </c>
      <c r="B44" s="9">
        <v>1.5110432E11</v>
      </c>
      <c r="C44" s="9">
        <v>0.0</v>
      </c>
      <c r="D44" s="27"/>
      <c r="E44" s="17">
        <v>1.0</v>
      </c>
      <c r="F44" s="17">
        <v>2.0</v>
      </c>
      <c r="G44" s="17">
        <v>4.0</v>
      </c>
      <c r="H44" s="18">
        <v>8.0</v>
      </c>
      <c r="I44" s="18">
        <v>7.0</v>
      </c>
      <c r="J44" s="18">
        <v>9.0</v>
      </c>
      <c r="K44" s="10">
        <f t="shared" ref="K44:M44" si="47">E44*H44</f>
        <v>8</v>
      </c>
      <c r="L44" s="10">
        <f t="shared" si="47"/>
        <v>14</v>
      </c>
      <c r="M44" s="10">
        <f t="shared" si="47"/>
        <v>36</v>
      </c>
      <c r="N44" s="22">
        <f t="shared" si="3"/>
        <v>58</v>
      </c>
      <c r="O44" s="9"/>
      <c r="U44" s="9" t="s">
        <v>168</v>
      </c>
      <c r="X44" s="25">
        <v>66.0</v>
      </c>
    </row>
    <row r="45">
      <c r="A45" s="9" t="s">
        <v>169</v>
      </c>
      <c r="B45" s="9">
        <v>1.511051E11</v>
      </c>
      <c r="C45" s="9">
        <v>0.0</v>
      </c>
      <c r="D45" s="27"/>
      <c r="E45" s="17">
        <v>1.0</v>
      </c>
      <c r="F45" s="17">
        <v>2.0</v>
      </c>
      <c r="G45" s="17">
        <v>4.0</v>
      </c>
      <c r="H45" s="18">
        <v>8.0</v>
      </c>
      <c r="I45" s="18">
        <v>7.0</v>
      </c>
      <c r="J45" s="18">
        <v>9.0</v>
      </c>
      <c r="K45" s="10">
        <f t="shared" ref="K45:M45" si="48">E45*H45</f>
        <v>8</v>
      </c>
      <c r="L45" s="10">
        <f t="shared" si="48"/>
        <v>14</v>
      </c>
      <c r="M45" s="10">
        <f t="shared" si="48"/>
        <v>36</v>
      </c>
      <c r="N45" s="22">
        <f t="shared" si="3"/>
        <v>58</v>
      </c>
      <c r="O45" s="9"/>
      <c r="U45" s="9" t="s">
        <v>127</v>
      </c>
      <c r="X45" s="25">
        <v>65.0</v>
      </c>
    </row>
    <row r="46">
      <c r="A46" s="9" t="s">
        <v>162</v>
      </c>
      <c r="B46" s="9">
        <v>1.5110522E11</v>
      </c>
      <c r="C46" s="9">
        <v>0.0</v>
      </c>
      <c r="D46" s="27"/>
      <c r="E46" s="17">
        <v>2.0</v>
      </c>
      <c r="F46" s="17">
        <v>2.0</v>
      </c>
      <c r="G46" s="17">
        <v>4.0</v>
      </c>
      <c r="H46" s="18">
        <v>8.0</v>
      </c>
      <c r="I46" s="18">
        <v>7.0</v>
      </c>
      <c r="J46" s="18">
        <v>9.0</v>
      </c>
      <c r="K46" s="10">
        <f t="shared" ref="K46:M46" si="49">E46*H46</f>
        <v>16</v>
      </c>
      <c r="L46" s="10">
        <f t="shared" si="49"/>
        <v>14</v>
      </c>
      <c r="M46" s="10">
        <f t="shared" si="49"/>
        <v>36</v>
      </c>
      <c r="N46" s="22">
        <f t="shared" si="3"/>
        <v>66</v>
      </c>
      <c r="O46" s="9"/>
      <c r="U46" s="9" t="s">
        <v>138</v>
      </c>
      <c r="X46" s="25">
        <v>65.0</v>
      </c>
    </row>
    <row r="47">
      <c r="A47" s="9" t="s">
        <v>164</v>
      </c>
      <c r="B47" s="9">
        <v>1.5110524001E11</v>
      </c>
      <c r="C47" s="9">
        <v>0.0</v>
      </c>
      <c r="D47" s="27"/>
      <c r="E47" s="17">
        <v>2.0</v>
      </c>
      <c r="F47" s="17">
        <v>2.0</v>
      </c>
      <c r="G47" s="17">
        <v>4.0</v>
      </c>
      <c r="H47" s="18">
        <v>8.0</v>
      </c>
      <c r="I47" s="18">
        <v>7.0</v>
      </c>
      <c r="J47" s="18">
        <v>9.0</v>
      </c>
      <c r="K47" s="10">
        <f t="shared" ref="K47:M47" si="50">E47*H47</f>
        <v>16</v>
      </c>
      <c r="L47" s="10">
        <f t="shared" si="50"/>
        <v>14</v>
      </c>
      <c r="M47" s="10">
        <f t="shared" si="50"/>
        <v>36</v>
      </c>
      <c r="N47" s="22">
        <f t="shared" si="3"/>
        <v>66</v>
      </c>
      <c r="O47" s="9"/>
      <c r="U47" s="9" t="s">
        <v>150</v>
      </c>
      <c r="X47" s="25">
        <v>65.0</v>
      </c>
    </row>
    <row r="48">
      <c r="A48" s="9" t="s">
        <v>170</v>
      </c>
      <c r="B48" s="9">
        <v>1.5110544E11</v>
      </c>
      <c r="C48" s="9">
        <v>0.0</v>
      </c>
      <c r="D48" s="27"/>
      <c r="E48" s="17">
        <v>1.0</v>
      </c>
      <c r="F48" s="17">
        <v>2.0</v>
      </c>
      <c r="G48" s="17">
        <v>4.0</v>
      </c>
      <c r="H48" s="18">
        <v>8.0</v>
      </c>
      <c r="I48" s="18">
        <v>7.0</v>
      </c>
      <c r="J48" s="18">
        <v>9.0</v>
      </c>
      <c r="K48" s="10">
        <f t="shared" ref="K48:M48" si="51">E48*H48</f>
        <v>8</v>
      </c>
      <c r="L48" s="10">
        <f t="shared" si="51"/>
        <v>14</v>
      </c>
      <c r="M48" s="10">
        <f t="shared" si="51"/>
        <v>36</v>
      </c>
      <c r="N48" s="22">
        <f t="shared" si="3"/>
        <v>58</v>
      </c>
      <c r="O48" s="9"/>
      <c r="U48" s="9" t="s">
        <v>152</v>
      </c>
      <c r="X48" s="25">
        <v>65.0</v>
      </c>
    </row>
    <row r="49">
      <c r="A49" s="9" t="s">
        <v>171</v>
      </c>
      <c r="B49" s="9">
        <v>1.511081E11</v>
      </c>
      <c r="C49" s="9">
        <v>0.0</v>
      </c>
      <c r="D49" s="27"/>
      <c r="E49" s="17">
        <v>1.0</v>
      </c>
      <c r="F49" s="17">
        <v>2.0</v>
      </c>
      <c r="G49" s="17">
        <v>4.0</v>
      </c>
      <c r="H49" s="18">
        <v>8.0</v>
      </c>
      <c r="I49" s="18">
        <v>7.0</v>
      </c>
      <c r="J49" s="18">
        <v>9.0</v>
      </c>
      <c r="K49" s="10">
        <f t="shared" ref="K49:M49" si="52">E49*H49</f>
        <v>8</v>
      </c>
      <c r="L49" s="10">
        <f t="shared" si="52"/>
        <v>14</v>
      </c>
      <c r="M49" s="10">
        <f t="shared" si="52"/>
        <v>36</v>
      </c>
      <c r="N49" s="22">
        <f t="shared" si="3"/>
        <v>58</v>
      </c>
      <c r="O49" s="9"/>
      <c r="U49" s="9" t="s">
        <v>154</v>
      </c>
      <c r="X49" s="25">
        <v>65.0</v>
      </c>
    </row>
    <row r="50">
      <c r="A50" s="9" t="s">
        <v>165</v>
      </c>
      <c r="B50" s="9">
        <v>1.5110821001E11</v>
      </c>
      <c r="C50" s="9">
        <v>0.0</v>
      </c>
      <c r="D50" s="27"/>
      <c r="E50" s="17">
        <v>2.0</v>
      </c>
      <c r="F50" s="17">
        <v>2.0</v>
      </c>
      <c r="G50" s="17">
        <v>4.0</v>
      </c>
      <c r="H50" s="18">
        <v>8.0</v>
      </c>
      <c r="I50" s="18">
        <v>7.0</v>
      </c>
      <c r="J50" s="18">
        <v>9.0</v>
      </c>
      <c r="K50" s="10">
        <f t="shared" ref="K50:M50" si="53">E50*H50</f>
        <v>16</v>
      </c>
      <c r="L50" s="10">
        <f t="shared" si="53"/>
        <v>14</v>
      </c>
      <c r="M50" s="10">
        <f t="shared" si="53"/>
        <v>36</v>
      </c>
      <c r="N50" s="22">
        <f t="shared" si="3"/>
        <v>66</v>
      </c>
      <c r="O50" s="9"/>
      <c r="U50" s="9" t="s">
        <v>155</v>
      </c>
      <c r="X50" s="25">
        <v>65.0</v>
      </c>
    </row>
    <row r="51">
      <c r="A51" s="9" t="s">
        <v>172</v>
      </c>
      <c r="B51" s="9">
        <v>1.5110821002E11</v>
      </c>
      <c r="C51" s="9">
        <v>0.0</v>
      </c>
      <c r="D51" s="27"/>
      <c r="E51" s="17">
        <v>1.0</v>
      </c>
      <c r="F51" s="17">
        <v>2.0</v>
      </c>
      <c r="G51" s="17">
        <v>4.0</v>
      </c>
      <c r="H51" s="18">
        <v>8.0</v>
      </c>
      <c r="I51" s="18">
        <v>7.0</v>
      </c>
      <c r="J51" s="18">
        <v>9.0</v>
      </c>
      <c r="K51" s="10">
        <f t="shared" ref="K51:M51" si="54">E51*H51</f>
        <v>8</v>
      </c>
      <c r="L51" s="10">
        <f t="shared" si="54"/>
        <v>14</v>
      </c>
      <c r="M51" s="10">
        <f t="shared" si="54"/>
        <v>36</v>
      </c>
      <c r="N51" s="22">
        <f t="shared" si="3"/>
        <v>58</v>
      </c>
      <c r="O51" s="9"/>
      <c r="U51" s="9" t="s">
        <v>158</v>
      </c>
      <c r="X51" s="25">
        <v>58.0</v>
      </c>
    </row>
    <row r="52">
      <c r="A52" s="9" t="s">
        <v>173</v>
      </c>
      <c r="B52" s="9">
        <v>1.5110821003E11</v>
      </c>
      <c r="C52" s="9">
        <v>0.0</v>
      </c>
      <c r="D52" s="27"/>
      <c r="E52" s="17">
        <v>1.0</v>
      </c>
      <c r="F52" s="17">
        <v>2.0</v>
      </c>
      <c r="G52" s="17">
        <v>4.0</v>
      </c>
      <c r="H52" s="18">
        <v>8.0</v>
      </c>
      <c r="I52" s="18">
        <v>7.0</v>
      </c>
      <c r="J52" s="18">
        <v>9.0</v>
      </c>
      <c r="K52" s="10">
        <f t="shared" ref="K52:M52" si="55">E52*H52</f>
        <v>8</v>
      </c>
      <c r="L52" s="10">
        <f t="shared" si="55"/>
        <v>14</v>
      </c>
      <c r="M52" s="10">
        <f t="shared" si="55"/>
        <v>36</v>
      </c>
      <c r="N52" s="22">
        <f t="shared" si="3"/>
        <v>58</v>
      </c>
      <c r="O52" s="9"/>
      <c r="U52" s="9" t="s">
        <v>161</v>
      </c>
      <c r="X52" s="25">
        <v>58.0</v>
      </c>
    </row>
    <row r="53">
      <c r="A53" s="9" t="s">
        <v>174</v>
      </c>
      <c r="B53" s="9">
        <v>1.5110821005E11</v>
      </c>
      <c r="C53" s="9">
        <v>0.0</v>
      </c>
      <c r="D53" s="27"/>
      <c r="E53" s="17">
        <v>1.0</v>
      </c>
      <c r="F53" s="17">
        <v>2.0</v>
      </c>
      <c r="G53" s="17">
        <v>4.0</v>
      </c>
      <c r="H53" s="18">
        <v>8.0</v>
      </c>
      <c r="I53" s="18">
        <v>7.0</v>
      </c>
      <c r="J53" s="18">
        <v>9.0</v>
      </c>
      <c r="K53" s="10">
        <f t="shared" ref="K53:M53" si="56">E53*H53</f>
        <v>8</v>
      </c>
      <c r="L53" s="10">
        <f t="shared" si="56"/>
        <v>14</v>
      </c>
      <c r="M53" s="10">
        <f t="shared" si="56"/>
        <v>36</v>
      </c>
      <c r="N53" s="22">
        <f t="shared" si="3"/>
        <v>58</v>
      </c>
      <c r="O53" s="9"/>
      <c r="U53" s="9" t="s">
        <v>163</v>
      </c>
      <c r="X53" s="25">
        <v>58.0</v>
      </c>
    </row>
    <row r="54">
      <c r="A54" s="9" t="s">
        <v>175</v>
      </c>
      <c r="B54" s="9">
        <v>1.5110821006E11</v>
      </c>
      <c r="C54" s="9">
        <v>0.0</v>
      </c>
      <c r="D54" s="27"/>
      <c r="E54" s="17">
        <v>1.0</v>
      </c>
      <c r="F54" s="17">
        <v>2.0</v>
      </c>
      <c r="G54" s="17">
        <v>4.0</v>
      </c>
      <c r="H54" s="18">
        <v>8.0</v>
      </c>
      <c r="I54" s="18">
        <v>7.0</v>
      </c>
      <c r="J54" s="18">
        <v>9.0</v>
      </c>
      <c r="K54" s="10">
        <f t="shared" ref="K54:M54" si="57">E54*H54</f>
        <v>8</v>
      </c>
      <c r="L54" s="10">
        <f t="shared" si="57"/>
        <v>14</v>
      </c>
      <c r="M54" s="10">
        <f t="shared" si="57"/>
        <v>36</v>
      </c>
      <c r="N54" s="22">
        <f t="shared" si="3"/>
        <v>58</v>
      </c>
      <c r="O54" s="9"/>
      <c r="U54" s="9" t="s">
        <v>167</v>
      </c>
      <c r="X54" s="25">
        <v>58.0</v>
      </c>
    </row>
    <row r="55">
      <c r="A55" s="9" t="s">
        <v>176</v>
      </c>
      <c r="B55" s="9">
        <v>1.5110821007E11</v>
      </c>
      <c r="C55" s="9">
        <v>0.0</v>
      </c>
      <c r="D55" s="27"/>
      <c r="E55" s="17">
        <v>1.0</v>
      </c>
      <c r="F55" s="17">
        <v>2.0</v>
      </c>
      <c r="G55" s="17">
        <v>4.0</v>
      </c>
      <c r="H55" s="18">
        <v>8.0</v>
      </c>
      <c r="I55" s="18">
        <v>7.0</v>
      </c>
      <c r="J55" s="18">
        <v>9.0</v>
      </c>
      <c r="K55" s="10">
        <f t="shared" ref="K55:M55" si="58">E55*H55</f>
        <v>8</v>
      </c>
      <c r="L55" s="10">
        <f t="shared" si="58"/>
        <v>14</v>
      </c>
      <c r="M55" s="10">
        <f t="shared" si="58"/>
        <v>36</v>
      </c>
      <c r="N55" s="22">
        <f t="shared" si="3"/>
        <v>58</v>
      </c>
      <c r="O55" s="9"/>
      <c r="U55" s="9" t="s">
        <v>169</v>
      </c>
      <c r="X55" s="25">
        <v>58.0</v>
      </c>
    </row>
    <row r="56">
      <c r="A56" s="9" t="s">
        <v>166</v>
      </c>
      <c r="B56" s="9">
        <v>1.5110821008E11</v>
      </c>
      <c r="C56" s="9">
        <v>0.0</v>
      </c>
      <c r="D56" s="27"/>
      <c r="E56" s="17">
        <v>2.0</v>
      </c>
      <c r="F56" s="17">
        <v>2.0</v>
      </c>
      <c r="G56" s="17">
        <v>4.0</v>
      </c>
      <c r="H56" s="18">
        <v>8.0</v>
      </c>
      <c r="I56" s="18">
        <v>7.0</v>
      </c>
      <c r="J56" s="18">
        <v>9.0</v>
      </c>
      <c r="K56" s="10">
        <f t="shared" ref="K56:M56" si="59">E56*H56</f>
        <v>16</v>
      </c>
      <c r="L56" s="10">
        <f t="shared" si="59"/>
        <v>14</v>
      </c>
      <c r="M56" s="10">
        <f t="shared" si="59"/>
        <v>36</v>
      </c>
      <c r="N56" s="22">
        <f t="shared" si="3"/>
        <v>66</v>
      </c>
      <c r="O56" s="9"/>
      <c r="U56" s="9" t="s">
        <v>170</v>
      </c>
      <c r="X56" s="25">
        <v>58.0</v>
      </c>
    </row>
    <row r="57">
      <c r="A57" s="9" t="s">
        <v>147</v>
      </c>
      <c r="B57" s="9">
        <v>1.5110822001E11</v>
      </c>
      <c r="C57" s="9">
        <v>0.0</v>
      </c>
      <c r="D57" s="27"/>
      <c r="E57" s="17">
        <v>3.0</v>
      </c>
      <c r="F57" s="17">
        <v>2.0</v>
      </c>
      <c r="G57" s="17">
        <v>4.0</v>
      </c>
      <c r="H57" s="18">
        <v>8.0</v>
      </c>
      <c r="I57" s="18">
        <v>7.0</v>
      </c>
      <c r="J57" s="18">
        <v>9.0</v>
      </c>
      <c r="K57" s="10">
        <f t="shared" ref="K57:M57" si="60">E57*H57</f>
        <v>24</v>
      </c>
      <c r="L57" s="10">
        <f t="shared" si="60"/>
        <v>14</v>
      </c>
      <c r="M57" s="10">
        <f t="shared" si="60"/>
        <v>36</v>
      </c>
      <c r="N57" s="22">
        <f t="shared" si="3"/>
        <v>74</v>
      </c>
      <c r="O57" s="9"/>
      <c r="U57" s="9" t="s">
        <v>171</v>
      </c>
      <c r="X57" s="25">
        <v>58.0</v>
      </c>
    </row>
    <row r="58">
      <c r="A58" s="9" t="s">
        <v>148</v>
      </c>
      <c r="B58" s="9">
        <v>1.5110822002E11</v>
      </c>
      <c r="C58" s="9">
        <v>0.0</v>
      </c>
      <c r="D58" s="27"/>
      <c r="E58" s="17">
        <v>3.0</v>
      </c>
      <c r="F58" s="17">
        <v>2.0</v>
      </c>
      <c r="G58" s="17">
        <v>4.0</v>
      </c>
      <c r="H58" s="18">
        <v>8.0</v>
      </c>
      <c r="I58" s="18">
        <v>7.0</v>
      </c>
      <c r="J58" s="18">
        <v>9.0</v>
      </c>
      <c r="K58" s="10">
        <f t="shared" ref="K58:M58" si="61">E58*H58</f>
        <v>24</v>
      </c>
      <c r="L58" s="10">
        <f t="shared" si="61"/>
        <v>14</v>
      </c>
      <c r="M58" s="10">
        <f t="shared" si="61"/>
        <v>36</v>
      </c>
      <c r="N58" s="22">
        <f t="shared" si="3"/>
        <v>74</v>
      </c>
      <c r="O58" s="9"/>
      <c r="U58" s="9" t="s">
        <v>172</v>
      </c>
      <c r="X58" s="25">
        <v>58.0</v>
      </c>
    </row>
    <row r="59">
      <c r="A59" s="9" t="s">
        <v>141</v>
      </c>
      <c r="B59" s="9">
        <v>1.5110822003E11</v>
      </c>
      <c r="C59" s="9">
        <v>0.0</v>
      </c>
      <c r="D59" s="27"/>
      <c r="E59" s="17">
        <v>4.0</v>
      </c>
      <c r="F59" s="17">
        <v>2.0</v>
      </c>
      <c r="G59" s="17">
        <v>4.0</v>
      </c>
      <c r="H59" s="18">
        <v>8.0</v>
      </c>
      <c r="I59" s="18">
        <v>7.0</v>
      </c>
      <c r="J59" s="18">
        <v>9.0</v>
      </c>
      <c r="K59" s="10">
        <f t="shared" ref="K59:M59" si="62">E59*H59</f>
        <v>32</v>
      </c>
      <c r="L59" s="10">
        <f t="shared" si="62"/>
        <v>14</v>
      </c>
      <c r="M59" s="10">
        <f t="shared" si="62"/>
        <v>36</v>
      </c>
      <c r="N59" s="22">
        <f t="shared" si="3"/>
        <v>82</v>
      </c>
      <c r="O59" s="9"/>
      <c r="U59" s="9" t="s">
        <v>173</v>
      </c>
      <c r="X59" s="25">
        <v>58.0</v>
      </c>
    </row>
    <row r="60">
      <c r="A60" s="9" t="s">
        <v>149</v>
      </c>
      <c r="B60" s="9">
        <v>1.5110822004E11</v>
      </c>
      <c r="C60" s="9">
        <v>0.0</v>
      </c>
      <c r="D60" s="27"/>
      <c r="E60" s="17">
        <v>3.0</v>
      </c>
      <c r="F60" s="17">
        <v>2.0</v>
      </c>
      <c r="G60" s="17">
        <v>4.0</v>
      </c>
      <c r="H60" s="18">
        <v>8.0</v>
      </c>
      <c r="I60" s="18">
        <v>7.0</v>
      </c>
      <c r="J60" s="18">
        <v>9.0</v>
      </c>
      <c r="K60" s="10">
        <f t="shared" ref="K60:M60" si="63">E60*H60</f>
        <v>24</v>
      </c>
      <c r="L60" s="10">
        <f t="shared" si="63"/>
        <v>14</v>
      </c>
      <c r="M60" s="10">
        <f t="shared" si="63"/>
        <v>36</v>
      </c>
      <c r="N60" s="22">
        <f t="shared" si="3"/>
        <v>74</v>
      </c>
      <c r="O60" s="9"/>
      <c r="U60" s="9" t="s">
        <v>174</v>
      </c>
      <c r="X60" s="25">
        <v>58.0</v>
      </c>
    </row>
    <row r="61">
      <c r="A61" s="9" t="s">
        <v>177</v>
      </c>
      <c r="B61" s="9">
        <v>1.5110822005E11</v>
      </c>
      <c r="C61" s="9">
        <v>0.0</v>
      </c>
      <c r="D61" s="27"/>
      <c r="E61" s="17">
        <v>1.0</v>
      </c>
      <c r="F61" s="17">
        <v>2.0</v>
      </c>
      <c r="G61" s="17">
        <v>4.0</v>
      </c>
      <c r="H61" s="18">
        <v>8.0</v>
      </c>
      <c r="I61" s="18">
        <v>7.0</v>
      </c>
      <c r="J61" s="18">
        <v>9.0</v>
      </c>
      <c r="K61" s="10">
        <f t="shared" ref="K61:M61" si="64">E61*H61</f>
        <v>8</v>
      </c>
      <c r="L61" s="10">
        <f t="shared" si="64"/>
        <v>14</v>
      </c>
      <c r="M61" s="10">
        <f t="shared" si="64"/>
        <v>36</v>
      </c>
      <c r="N61" s="22">
        <f t="shared" si="3"/>
        <v>58</v>
      </c>
      <c r="O61" s="9"/>
      <c r="U61" s="9" t="s">
        <v>175</v>
      </c>
      <c r="X61" s="25">
        <v>58.0</v>
      </c>
    </row>
    <row r="62">
      <c r="A62" s="9" t="s">
        <v>178</v>
      </c>
      <c r="B62" s="9">
        <v>1.5110822006E11</v>
      </c>
      <c r="C62" s="9">
        <v>0.0</v>
      </c>
      <c r="D62" s="27"/>
      <c r="E62" s="17">
        <v>1.0</v>
      </c>
      <c r="F62" s="17">
        <v>2.0</v>
      </c>
      <c r="G62" s="17">
        <v>4.0</v>
      </c>
      <c r="H62" s="18">
        <v>8.0</v>
      </c>
      <c r="I62" s="18">
        <v>7.0</v>
      </c>
      <c r="J62" s="18">
        <v>9.0</v>
      </c>
      <c r="K62" s="10">
        <f t="shared" ref="K62:M62" si="65">E62*H62</f>
        <v>8</v>
      </c>
      <c r="L62" s="10">
        <f t="shared" si="65"/>
        <v>14</v>
      </c>
      <c r="M62" s="10">
        <f t="shared" si="65"/>
        <v>36</v>
      </c>
      <c r="N62" s="22">
        <f t="shared" si="3"/>
        <v>58</v>
      </c>
      <c r="O62" s="9"/>
      <c r="U62" s="9" t="s">
        <v>176</v>
      </c>
      <c r="X62" s="25">
        <v>58.0</v>
      </c>
    </row>
    <row r="63">
      <c r="A63" s="9" t="s">
        <v>179</v>
      </c>
      <c r="B63" s="9">
        <v>1.5110823003E11</v>
      </c>
      <c r="C63" s="9">
        <v>0.0</v>
      </c>
      <c r="D63" s="27"/>
      <c r="E63" s="17">
        <v>1.0</v>
      </c>
      <c r="F63" s="17">
        <v>2.0</v>
      </c>
      <c r="G63" s="17">
        <v>4.0</v>
      </c>
      <c r="H63" s="18">
        <v>8.0</v>
      </c>
      <c r="I63" s="18">
        <v>7.0</v>
      </c>
      <c r="J63" s="18">
        <v>9.0</v>
      </c>
      <c r="K63" s="10">
        <f t="shared" ref="K63:M63" si="66">E63*H63</f>
        <v>8</v>
      </c>
      <c r="L63" s="10">
        <f t="shared" si="66"/>
        <v>14</v>
      </c>
      <c r="M63" s="10">
        <f t="shared" si="66"/>
        <v>36</v>
      </c>
      <c r="N63" s="22">
        <f t="shared" si="3"/>
        <v>58</v>
      </c>
      <c r="O63" s="9"/>
      <c r="U63" s="9" t="s">
        <v>177</v>
      </c>
      <c r="X63" s="25">
        <v>58.0</v>
      </c>
    </row>
    <row r="64">
      <c r="A64" s="9" t="s">
        <v>180</v>
      </c>
      <c r="B64" s="9">
        <v>1.5110824E11</v>
      </c>
      <c r="C64" s="9">
        <v>0.0</v>
      </c>
      <c r="D64" s="27"/>
      <c r="E64" s="17">
        <v>1.0</v>
      </c>
      <c r="F64" s="17">
        <v>2.0</v>
      </c>
      <c r="G64" s="17">
        <v>4.0</v>
      </c>
      <c r="H64" s="18">
        <v>8.0</v>
      </c>
      <c r="I64" s="18">
        <v>7.0</v>
      </c>
      <c r="J64" s="18">
        <v>9.0</v>
      </c>
      <c r="K64" s="10">
        <f t="shared" ref="K64:M64" si="67">E64*H64</f>
        <v>8</v>
      </c>
      <c r="L64" s="10">
        <f t="shared" si="67"/>
        <v>14</v>
      </c>
      <c r="M64" s="10">
        <f t="shared" si="67"/>
        <v>36</v>
      </c>
      <c r="N64" s="22">
        <f t="shared" si="3"/>
        <v>58</v>
      </c>
      <c r="O64" s="9"/>
      <c r="U64" s="9" t="s">
        <v>178</v>
      </c>
      <c r="X64" s="25">
        <v>58.0</v>
      </c>
    </row>
    <row r="65">
      <c r="A65" s="9" t="s">
        <v>181</v>
      </c>
      <c r="B65" s="9">
        <v>1.5110834001E11</v>
      </c>
      <c r="C65" s="9">
        <v>0.0</v>
      </c>
      <c r="D65" s="27"/>
      <c r="E65" s="17">
        <v>1.0</v>
      </c>
      <c r="F65" s="17">
        <v>2.0</v>
      </c>
      <c r="G65" s="17">
        <v>4.0</v>
      </c>
      <c r="H65" s="18">
        <v>8.0</v>
      </c>
      <c r="I65" s="18">
        <v>7.0</v>
      </c>
      <c r="J65" s="18">
        <v>9.0</v>
      </c>
      <c r="K65" s="10">
        <f t="shared" ref="K65:M65" si="68">E65*H65</f>
        <v>8</v>
      </c>
      <c r="L65" s="10">
        <f t="shared" si="68"/>
        <v>14</v>
      </c>
      <c r="M65" s="10">
        <f t="shared" si="68"/>
        <v>36</v>
      </c>
      <c r="N65" s="22">
        <f t="shared" si="3"/>
        <v>58</v>
      </c>
      <c r="O65" s="9"/>
      <c r="U65" s="9" t="s">
        <v>179</v>
      </c>
      <c r="X65" s="25">
        <v>58.0</v>
      </c>
    </row>
    <row r="66">
      <c r="A66" s="9" t="s">
        <v>142</v>
      </c>
      <c r="B66" s="9">
        <v>1.5110834002E11</v>
      </c>
      <c r="C66" s="9">
        <v>0.0</v>
      </c>
      <c r="D66" s="27"/>
      <c r="E66" s="17">
        <v>4.0</v>
      </c>
      <c r="F66" s="17">
        <v>2.0</v>
      </c>
      <c r="G66" s="17">
        <v>4.0</v>
      </c>
      <c r="H66" s="18">
        <v>8.0</v>
      </c>
      <c r="I66" s="18">
        <v>7.0</v>
      </c>
      <c r="J66" s="18">
        <v>9.0</v>
      </c>
      <c r="K66" s="10">
        <f t="shared" ref="K66:M66" si="69">E66*H66</f>
        <v>32</v>
      </c>
      <c r="L66" s="10">
        <f t="shared" si="69"/>
        <v>14</v>
      </c>
      <c r="M66" s="10">
        <f t="shared" si="69"/>
        <v>36</v>
      </c>
      <c r="N66" s="22">
        <f t="shared" si="3"/>
        <v>82</v>
      </c>
      <c r="O66" s="9"/>
      <c r="U66" s="9" t="s">
        <v>180</v>
      </c>
      <c r="X66" s="25">
        <v>58.0</v>
      </c>
    </row>
    <row r="67">
      <c r="A67" s="9" t="s">
        <v>151</v>
      </c>
      <c r="B67" s="9">
        <v>1.5110921E11</v>
      </c>
      <c r="C67" s="9">
        <v>0.0</v>
      </c>
      <c r="D67" s="27"/>
      <c r="E67" s="17">
        <v>3.0</v>
      </c>
      <c r="F67" s="17">
        <v>2.0</v>
      </c>
      <c r="G67" s="17">
        <v>4.0</v>
      </c>
      <c r="H67" s="18">
        <v>8.0</v>
      </c>
      <c r="I67" s="18">
        <v>7.0</v>
      </c>
      <c r="J67" s="18">
        <v>9.0</v>
      </c>
      <c r="K67" s="10">
        <f t="shared" ref="K67:M67" si="70">E67*H67</f>
        <v>24</v>
      </c>
      <c r="L67" s="10">
        <f t="shared" si="70"/>
        <v>14</v>
      </c>
      <c r="M67" s="10">
        <f t="shared" si="70"/>
        <v>36</v>
      </c>
      <c r="N67" s="22">
        <f t="shared" si="3"/>
        <v>74</v>
      </c>
      <c r="O67" s="9"/>
      <c r="U67" s="9" t="s">
        <v>181</v>
      </c>
      <c r="X67" s="25">
        <v>58.0</v>
      </c>
    </row>
    <row r="68">
      <c r="A68" s="9" t="s">
        <v>168</v>
      </c>
      <c r="B68" s="9">
        <v>1.5110932E11</v>
      </c>
      <c r="C68" s="9">
        <v>0.0</v>
      </c>
      <c r="D68" s="27"/>
      <c r="E68" s="17">
        <v>2.0</v>
      </c>
      <c r="F68" s="17">
        <v>2.0</v>
      </c>
      <c r="G68" s="17">
        <v>4.0</v>
      </c>
      <c r="H68" s="18">
        <v>8.0</v>
      </c>
      <c r="I68" s="18">
        <v>7.0</v>
      </c>
      <c r="J68" s="18">
        <v>9.0</v>
      </c>
      <c r="K68" s="10">
        <f t="shared" ref="K68:M68" si="71">E68*H68</f>
        <v>16</v>
      </c>
      <c r="L68" s="10">
        <f t="shared" si="71"/>
        <v>14</v>
      </c>
      <c r="M68" s="10">
        <f t="shared" si="71"/>
        <v>36</v>
      </c>
      <c r="N68" s="22">
        <f t="shared" si="3"/>
        <v>66</v>
      </c>
      <c r="O68" s="9"/>
      <c r="U68" s="9" t="s">
        <v>121</v>
      </c>
      <c r="X68" s="25">
        <v>41.0</v>
      </c>
    </row>
    <row r="69">
      <c r="A69" s="21" t="s">
        <v>99</v>
      </c>
      <c r="B69" s="31">
        <v>1.06500101201E11</v>
      </c>
      <c r="C69" s="21">
        <v>0.0</v>
      </c>
      <c r="E69" s="24">
        <v>3.0</v>
      </c>
      <c r="F69" s="24">
        <v>6.0</v>
      </c>
      <c r="G69" s="24">
        <v>10.0</v>
      </c>
      <c r="H69" s="18">
        <v>8.0</v>
      </c>
      <c r="I69" s="18">
        <v>7.0</v>
      </c>
      <c r="J69" s="18">
        <v>9.0</v>
      </c>
      <c r="K69" s="10">
        <f t="shared" ref="K69:M69" si="72">E69*H69</f>
        <v>24</v>
      </c>
      <c r="L69" s="10">
        <f t="shared" si="72"/>
        <v>42</v>
      </c>
      <c r="M69" s="10">
        <f t="shared" si="72"/>
        <v>90</v>
      </c>
      <c r="N69" s="22">
        <f t="shared" si="3"/>
        <v>156</v>
      </c>
      <c r="O69" s="9"/>
      <c r="U69" s="21" t="s">
        <v>124</v>
      </c>
      <c r="X69" s="25">
        <v>40.0</v>
      </c>
    </row>
    <row r="70">
      <c r="D70" s="32"/>
      <c r="E70" s="32"/>
      <c r="M70" s="33" t="s">
        <v>84</v>
      </c>
      <c r="N70" s="34">
        <f>MAX(N3:N69)</f>
        <v>200</v>
      </c>
      <c r="O70" s="9"/>
    </row>
    <row r="71">
      <c r="D71" s="32"/>
      <c r="E71" s="32"/>
      <c r="M71" s="33" t="s">
        <v>85</v>
      </c>
      <c r="N71" s="34">
        <f>MIN(N3:N69)</f>
        <v>40</v>
      </c>
      <c r="O71" s="9"/>
    </row>
    <row r="72">
      <c r="D72" s="32"/>
      <c r="E72" s="32"/>
      <c r="M72" s="33" t="s">
        <v>83</v>
      </c>
      <c r="N72" s="35">
        <f>AVERAGE(N3:N69)</f>
        <v>78.71641791</v>
      </c>
    </row>
    <row r="73">
      <c r="D73" s="32"/>
      <c r="E73" s="32"/>
      <c r="M73" s="33" t="s">
        <v>182</v>
      </c>
      <c r="N73" s="34">
        <f>MEDIAN(N3:N69)</f>
        <v>71</v>
      </c>
    </row>
    <row r="74">
      <c r="D74" s="32"/>
      <c r="E74" s="32"/>
      <c r="M74" s="36" t="s">
        <v>86</v>
      </c>
      <c r="N74" s="34">
        <f>count(N3:N69)</f>
        <v>67</v>
      </c>
    </row>
    <row r="75">
      <c r="D75" s="32"/>
      <c r="E75" s="32"/>
      <c r="N75" s="34"/>
    </row>
    <row r="76">
      <c r="D76" s="32"/>
      <c r="E76" s="32"/>
      <c r="N76" s="34"/>
    </row>
    <row r="77">
      <c r="D77" s="32"/>
      <c r="E77" s="32"/>
      <c r="N77" s="34"/>
    </row>
    <row r="78">
      <c r="D78" s="32"/>
      <c r="E78" s="32"/>
      <c r="N78" s="34"/>
    </row>
    <row r="79">
      <c r="D79" s="32"/>
      <c r="E79" s="32"/>
      <c r="N79" s="34"/>
    </row>
    <row r="80">
      <c r="D80" s="32"/>
      <c r="E80" s="32"/>
      <c r="N80" s="34"/>
    </row>
    <row r="81">
      <c r="D81" s="32"/>
      <c r="E81" s="32"/>
      <c r="N81" s="34"/>
    </row>
    <row r="82">
      <c r="D82" s="32"/>
      <c r="E82" s="32"/>
      <c r="N82" s="34"/>
    </row>
    <row r="83">
      <c r="D83" s="32"/>
      <c r="E83" s="32"/>
      <c r="N83" s="34"/>
    </row>
    <row r="84">
      <c r="D84" s="32"/>
      <c r="E84" s="32"/>
      <c r="N84" s="34"/>
    </row>
    <row r="85">
      <c r="D85" s="32"/>
      <c r="E85" s="32"/>
      <c r="N85" s="34"/>
    </row>
    <row r="86">
      <c r="D86" s="32"/>
      <c r="E86" s="32"/>
      <c r="N86" s="34"/>
    </row>
    <row r="87">
      <c r="D87" s="32"/>
      <c r="E87" s="32"/>
      <c r="N87" s="34"/>
    </row>
    <row r="88">
      <c r="D88" s="32"/>
      <c r="E88" s="32"/>
      <c r="N88" s="34"/>
    </row>
    <row r="89">
      <c r="D89" s="32"/>
      <c r="E89" s="32"/>
      <c r="N89" s="34"/>
    </row>
    <row r="90">
      <c r="D90" s="32"/>
      <c r="E90" s="32"/>
      <c r="N90" s="34"/>
    </row>
    <row r="91">
      <c r="D91" s="32"/>
      <c r="E91" s="32"/>
      <c r="N91" s="34"/>
    </row>
    <row r="92">
      <c r="D92" s="32"/>
      <c r="E92" s="32"/>
      <c r="N92" s="34"/>
    </row>
    <row r="93">
      <c r="D93" s="32"/>
      <c r="E93" s="32"/>
      <c r="N93" s="34"/>
    </row>
    <row r="94">
      <c r="D94" s="32"/>
      <c r="E94" s="32"/>
      <c r="N94" s="34"/>
    </row>
    <row r="95">
      <c r="D95" s="32"/>
      <c r="E95" s="32"/>
      <c r="N95" s="34"/>
    </row>
    <row r="96">
      <c r="D96" s="32"/>
      <c r="E96" s="32"/>
      <c r="N96" s="34"/>
    </row>
    <row r="97">
      <c r="D97" s="32"/>
      <c r="E97" s="32"/>
      <c r="N97" s="34"/>
    </row>
    <row r="98">
      <c r="D98" s="32"/>
      <c r="E98" s="32"/>
      <c r="N98" s="34"/>
    </row>
    <row r="99">
      <c r="D99" s="32"/>
      <c r="E99" s="32"/>
      <c r="N99" s="34"/>
    </row>
    <row r="100">
      <c r="D100" s="32"/>
      <c r="E100" s="32"/>
      <c r="N100" s="34"/>
    </row>
    <row r="101">
      <c r="D101" s="32"/>
      <c r="E101" s="32"/>
      <c r="N101" s="34"/>
    </row>
    <row r="102">
      <c r="D102" s="32"/>
      <c r="E102" s="32"/>
      <c r="N102" s="34"/>
    </row>
    <row r="103">
      <c r="D103" s="32"/>
      <c r="E103" s="32"/>
      <c r="N103" s="34"/>
    </row>
    <row r="104">
      <c r="D104" s="32"/>
      <c r="E104" s="32"/>
      <c r="N104" s="34"/>
    </row>
    <row r="105">
      <c r="D105" s="32"/>
      <c r="E105" s="32"/>
      <c r="N105" s="34"/>
    </row>
    <row r="106">
      <c r="D106" s="32"/>
      <c r="E106" s="32"/>
      <c r="N106" s="34"/>
    </row>
    <row r="107">
      <c r="D107" s="32"/>
      <c r="E107" s="32"/>
      <c r="N107" s="34"/>
    </row>
    <row r="108">
      <c r="D108" s="32"/>
      <c r="E108" s="32"/>
      <c r="N108" s="34"/>
    </row>
    <row r="109">
      <c r="D109" s="32"/>
      <c r="E109" s="32"/>
      <c r="N109" s="34"/>
    </row>
    <row r="110">
      <c r="D110" s="32"/>
      <c r="E110" s="32"/>
      <c r="N110" s="34"/>
    </row>
    <row r="111">
      <c r="D111" s="32"/>
      <c r="E111" s="32"/>
      <c r="N111" s="34"/>
    </row>
    <row r="112">
      <c r="D112" s="32"/>
      <c r="E112" s="32"/>
      <c r="N112" s="34"/>
    </row>
    <row r="113">
      <c r="D113" s="32"/>
      <c r="E113" s="32"/>
      <c r="N113" s="34"/>
    </row>
    <row r="114">
      <c r="D114" s="32"/>
      <c r="E114" s="32"/>
      <c r="N114" s="34"/>
    </row>
    <row r="115">
      <c r="D115" s="32"/>
      <c r="E115" s="32"/>
      <c r="N115" s="34"/>
    </row>
    <row r="116">
      <c r="D116" s="32"/>
      <c r="E116" s="32"/>
      <c r="N116" s="34"/>
    </row>
    <row r="117">
      <c r="D117" s="32"/>
      <c r="E117" s="32"/>
      <c r="N117" s="34"/>
    </row>
    <row r="118">
      <c r="D118" s="32"/>
      <c r="E118" s="32"/>
      <c r="N118" s="34"/>
    </row>
    <row r="119">
      <c r="D119" s="32"/>
      <c r="E119" s="32"/>
      <c r="N119" s="34"/>
    </row>
    <row r="120">
      <c r="D120" s="32"/>
      <c r="E120" s="32"/>
      <c r="N120" s="34"/>
    </row>
    <row r="121">
      <c r="D121" s="32"/>
      <c r="E121" s="32"/>
      <c r="N121" s="34"/>
    </row>
    <row r="122">
      <c r="D122" s="32"/>
      <c r="E122" s="32"/>
      <c r="N122" s="34"/>
    </row>
    <row r="123">
      <c r="D123" s="32"/>
      <c r="E123" s="32"/>
      <c r="N123" s="34"/>
    </row>
    <row r="124">
      <c r="D124" s="32"/>
      <c r="E124" s="32"/>
      <c r="N124" s="34"/>
    </row>
    <row r="125">
      <c r="D125" s="32"/>
      <c r="E125" s="32"/>
      <c r="N125" s="34"/>
    </row>
    <row r="126">
      <c r="D126" s="32"/>
      <c r="E126" s="32"/>
      <c r="N126" s="34"/>
    </row>
    <row r="127">
      <c r="D127" s="32"/>
      <c r="E127" s="32"/>
      <c r="N127" s="34"/>
    </row>
    <row r="128">
      <c r="D128" s="32"/>
      <c r="E128" s="32"/>
      <c r="N128" s="34"/>
    </row>
    <row r="129">
      <c r="D129" s="32"/>
      <c r="E129" s="32"/>
      <c r="N129" s="34"/>
    </row>
    <row r="130">
      <c r="D130" s="32"/>
      <c r="E130" s="32"/>
      <c r="N130" s="34"/>
    </row>
    <row r="131">
      <c r="D131" s="32"/>
      <c r="E131" s="32"/>
      <c r="N131" s="34"/>
    </row>
    <row r="132">
      <c r="D132" s="32"/>
      <c r="E132" s="32"/>
      <c r="N132" s="34"/>
    </row>
    <row r="133">
      <c r="D133" s="32"/>
      <c r="E133" s="32"/>
      <c r="N133" s="34"/>
    </row>
    <row r="134">
      <c r="D134" s="32"/>
      <c r="E134" s="32"/>
      <c r="N134" s="34"/>
    </row>
    <row r="135">
      <c r="D135" s="32"/>
      <c r="E135" s="32"/>
      <c r="N135" s="34"/>
    </row>
    <row r="136">
      <c r="D136" s="32"/>
      <c r="E136" s="32"/>
      <c r="N136" s="34"/>
    </row>
    <row r="137">
      <c r="D137" s="32"/>
      <c r="E137" s="32"/>
      <c r="N137" s="34"/>
    </row>
    <row r="138">
      <c r="D138" s="32"/>
      <c r="E138" s="32"/>
      <c r="N138" s="34"/>
    </row>
    <row r="139">
      <c r="D139" s="32"/>
      <c r="E139" s="32"/>
      <c r="N139" s="34"/>
    </row>
    <row r="140">
      <c r="D140" s="32"/>
      <c r="E140" s="32"/>
      <c r="N140" s="34"/>
    </row>
    <row r="141">
      <c r="D141" s="32"/>
      <c r="E141" s="32"/>
      <c r="N141" s="34"/>
    </row>
    <row r="142">
      <c r="D142" s="32"/>
      <c r="E142" s="32"/>
      <c r="N142" s="34"/>
    </row>
    <row r="143">
      <c r="D143" s="32"/>
      <c r="E143" s="32"/>
      <c r="N143" s="34"/>
    </row>
    <row r="144">
      <c r="D144" s="32"/>
      <c r="E144" s="32"/>
      <c r="N144" s="34"/>
    </row>
    <row r="145">
      <c r="D145" s="32"/>
      <c r="E145" s="32"/>
      <c r="N145" s="34"/>
    </row>
    <row r="146">
      <c r="D146" s="32"/>
      <c r="E146" s="32"/>
      <c r="N146" s="34"/>
    </row>
    <row r="147">
      <c r="D147" s="32"/>
      <c r="E147" s="32"/>
      <c r="N147" s="34"/>
    </row>
    <row r="148">
      <c r="D148" s="32"/>
      <c r="E148" s="32"/>
      <c r="N148" s="34"/>
    </row>
    <row r="149">
      <c r="D149" s="32"/>
      <c r="E149" s="32"/>
      <c r="N149" s="34"/>
    </row>
    <row r="150">
      <c r="D150" s="32"/>
      <c r="E150" s="32"/>
      <c r="N150" s="34"/>
    </row>
    <row r="151">
      <c r="D151" s="32"/>
      <c r="E151" s="32"/>
      <c r="N151" s="34"/>
    </row>
    <row r="152">
      <c r="D152" s="32"/>
      <c r="E152" s="32"/>
      <c r="N152" s="34"/>
    </row>
    <row r="153">
      <c r="D153" s="32"/>
      <c r="E153" s="32"/>
      <c r="N153" s="34"/>
    </row>
    <row r="154">
      <c r="D154" s="32"/>
      <c r="E154" s="32"/>
      <c r="N154" s="34"/>
    </row>
    <row r="155">
      <c r="D155" s="32"/>
      <c r="E155" s="32"/>
      <c r="N155" s="34"/>
    </row>
    <row r="156">
      <c r="D156" s="32"/>
      <c r="E156" s="32"/>
      <c r="N156" s="34"/>
    </row>
    <row r="157">
      <c r="D157" s="32"/>
      <c r="E157" s="32"/>
      <c r="N157" s="34"/>
    </row>
    <row r="158">
      <c r="D158" s="32"/>
      <c r="E158" s="32"/>
      <c r="N158" s="34"/>
    </row>
    <row r="159">
      <c r="D159" s="32"/>
      <c r="E159" s="32"/>
      <c r="N159" s="34"/>
    </row>
    <row r="160">
      <c r="D160" s="32"/>
      <c r="E160" s="32"/>
      <c r="N160" s="34"/>
    </row>
    <row r="161">
      <c r="D161" s="32"/>
      <c r="E161" s="32"/>
      <c r="N161" s="34"/>
    </row>
    <row r="162">
      <c r="D162" s="32"/>
      <c r="E162" s="32"/>
      <c r="N162" s="34"/>
    </row>
    <row r="163">
      <c r="D163" s="32"/>
      <c r="E163" s="32"/>
      <c r="N163" s="34"/>
    </row>
    <row r="164">
      <c r="D164" s="32"/>
      <c r="E164" s="32"/>
      <c r="N164" s="34"/>
    </row>
    <row r="165">
      <c r="D165" s="32"/>
      <c r="E165" s="32"/>
      <c r="N165" s="34"/>
    </row>
    <row r="166">
      <c r="D166" s="32"/>
      <c r="E166" s="32"/>
      <c r="N166" s="34"/>
    </row>
    <row r="167">
      <c r="D167" s="32"/>
      <c r="E167" s="32"/>
      <c r="N167" s="34"/>
    </row>
    <row r="168">
      <c r="D168" s="32"/>
      <c r="E168" s="32"/>
      <c r="N168" s="34"/>
    </row>
    <row r="169">
      <c r="D169" s="32"/>
      <c r="E169" s="32"/>
      <c r="N169" s="34"/>
    </row>
    <row r="170">
      <c r="D170" s="32"/>
      <c r="E170" s="32"/>
      <c r="N170" s="34"/>
    </row>
    <row r="171">
      <c r="D171" s="32"/>
      <c r="E171" s="32"/>
      <c r="N171" s="34"/>
    </row>
    <row r="172">
      <c r="D172" s="32"/>
      <c r="E172" s="32"/>
      <c r="N172" s="34"/>
    </row>
    <row r="173">
      <c r="D173" s="32"/>
      <c r="E173" s="32"/>
      <c r="N173" s="34"/>
    </row>
    <row r="174">
      <c r="D174" s="32"/>
      <c r="E174" s="32"/>
      <c r="N174" s="34"/>
    </row>
    <row r="175">
      <c r="D175" s="32"/>
      <c r="E175" s="32"/>
      <c r="N175" s="34"/>
    </row>
    <row r="176">
      <c r="D176" s="32"/>
      <c r="E176" s="32"/>
      <c r="N176" s="34"/>
    </row>
    <row r="177">
      <c r="D177" s="32"/>
      <c r="E177" s="32"/>
      <c r="N177" s="34"/>
    </row>
    <row r="178">
      <c r="D178" s="32"/>
      <c r="E178" s="32"/>
      <c r="N178" s="34"/>
    </row>
    <row r="179">
      <c r="D179" s="32"/>
      <c r="E179" s="32"/>
      <c r="N179" s="34"/>
    </row>
    <row r="180">
      <c r="D180" s="32"/>
      <c r="E180" s="32"/>
      <c r="N180" s="34"/>
    </row>
    <row r="181">
      <c r="D181" s="32"/>
      <c r="E181" s="32"/>
      <c r="N181" s="34"/>
    </row>
    <row r="182">
      <c r="D182" s="32"/>
      <c r="E182" s="32"/>
      <c r="N182" s="34"/>
    </row>
    <row r="183">
      <c r="D183" s="32"/>
      <c r="E183" s="32"/>
      <c r="N183" s="34"/>
    </row>
    <row r="184">
      <c r="D184" s="32"/>
      <c r="E184" s="32"/>
      <c r="N184" s="34"/>
    </row>
    <row r="185">
      <c r="D185" s="32"/>
      <c r="E185" s="32"/>
      <c r="N185" s="34"/>
    </row>
    <row r="186">
      <c r="D186" s="32"/>
      <c r="E186" s="32"/>
      <c r="N186" s="34"/>
    </row>
    <row r="187">
      <c r="D187" s="32"/>
      <c r="E187" s="32"/>
      <c r="N187" s="34"/>
    </row>
    <row r="188">
      <c r="D188" s="32"/>
      <c r="E188" s="32"/>
      <c r="N188" s="34"/>
    </row>
    <row r="189">
      <c r="D189" s="32"/>
      <c r="E189" s="32"/>
      <c r="N189" s="34"/>
    </row>
    <row r="190">
      <c r="D190" s="32"/>
      <c r="E190" s="32"/>
      <c r="N190" s="34"/>
    </row>
    <row r="191">
      <c r="D191" s="32"/>
      <c r="E191" s="32"/>
      <c r="N191" s="34"/>
    </row>
    <row r="192">
      <c r="D192" s="32"/>
      <c r="E192" s="32"/>
      <c r="N192" s="34"/>
    </row>
    <row r="193">
      <c r="D193" s="32"/>
      <c r="E193" s="32"/>
      <c r="N193" s="34"/>
    </row>
    <row r="194">
      <c r="D194" s="32"/>
      <c r="E194" s="32"/>
      <c r="N194" s="34"/>
    </row>
    <row r="195">
      <c r="D195" s="32"/>
      <c r="E195" s="32"/>
      <c r="N195" s="34"/>
    </row>
    <row r="196">
      <c r="D196" s="32"/>
      <c r="E196" s="32"/>
      <c r="N196" s="34"/>
    </row>
    <row r="197">
      <c r="D197" s="32"/>
      <c r="E197" s="32"/>
      <c r="N197" s="34"/>
    </row>
    <row r="198">
      <c r="D198" s="32"/>
      <c r="E198" s="32"/>
      <c r="N198" s="34"/>
    </row>
    <row r="199">
      <c r="D199" s="32"/>
      <c r="E199" s="32"/>
      <c r="N199" s="34"/>
    </row>
    <row r="200">
      <c r="D200" s="32"/>
      <c r="E200" s="32"/>
      <c r="N200" s="34"/>
    </row>
    <row r="201">
      <c r="D201" s="32"/>
      <c r="E201" s="32"/>
      <c r="N201" s="34"/>
    </row>
    <row r="202">
      <c r="D202" s="32"/>
      <c r="E202" s="32"/>
      <c r="N202" s="34"/>
    </row>
    <row r="203">
      <c r="D203" s="32"/>
      <c r="E203" s="32"/>
      <c r="N203" s="34"/>
    </row>
    <row r="204">
      <c r="D204" s="32"/>
      <c r="E204" s="32"/>
      <c r="N204" s="34"/>
    </row>
    <row r="205">
      <c r="D205" s="32"/>
      <c r="E205" s="32"/>
      <c r="N205" s="34"/>
    </row>
    <row r="206">
      <c r="D206" s="32"/>
      <c r="E206" s="32"/>
      <c r="N206" s="34"/>
    </row>
    <row r="207">
      <c r="D207" s="32"/>
      <c r="E207" s="32"/>
      <c r="N207" s="34"/>
    </row>
    <row r="208">
      <c r="D208" s="32"/>
      <c r="E208" s="32"/>
      <c r="N208" s="34"/>
    </row>
    <row r="209">
      <c r="D209" s="32"/>
      <c r="E209" s="32"/>
      <c r="N209" s="34"/>
    </row>
    <row r="210">
      <c r="D210" s="32"/>
      <c r="E210" s="32"/>
      <c r="N210" s="34"/>
    </row>
    <row r="211">
      <c r="D211" s="32"/>
      <c r="E211" s="32"/>
      <c r="N211" s="34"/>
    </row>
    <row r="212">
      <c r="D212" s="32"/>
      <c r="E212" s="32"/>
      <c r="N212" s="34"/>
    </row>
    <row r="213">
      <c r="D213" s="32"/>
      <c r="E213" s="32"/>
      <c r="N213" s="34"/>
    </row>
    <row r="214">
      <c r="D214" s="32"/>
      <c r="E214" s="32"/>
      <c r="N214" s="34"/>
    </row>
    <row r="215">
      <c r="D215" s="32"/>
      <c r="E215" s="32"/>
      <c r="N215" s="34"/>
    </row>
    <row r="216">
      <c r="D216" s="32"/>
      <c r="E216" s="32"/>
      <c r="N216" s="34"/>
    </row>
    <row r="217">
      <c r="D217" s="32"/>
      <c r="E217" s="32"/>
      <c r="N217" s="34"/>
    </row>
    <row r="218">
      <c r="D218" s="32"/>
      <c r="E218" s="32"/>
      <c r="N218" s="34"/>
    </row>
    <row r="219">
      <c r="D219" s="32"/>
      <c r="E219" s="32"/>
      <c r="N219" s="34"/>
    </row>
    <row r="220">
      <c r="D220" s="32"/>
      <c r="E220" s="32"/>
      <c r="N220" s="34"/>
    </row>
    <row r="221">
      <c r="D221" s="32"/>
      <c r="E221" s="32"/>
      <c r="N221" s="34"/>
    </row>
    <row r="222">
      <c r="D222" s="32"/>
      <c r="E222" s="32"/>
      <c r="N222" s="34"/>
    </row>
    <row r="223">
      <c r="D223" s="32"/>
      <c r="E223" s="32"/>
      <c r="N223" s="34"/>
    </row>
    <row r="224">
      <c r="D224" s="32"/>
      <c r="E224" s="32"/>
      <c r="N224" s="34"/>
    </row>
    <row r="225">
      <c r="D225" s="32"/>
      <c r="E225" s="32"/>
      <c r="N225" s="34"/>
    </row>
    <row r="226">
      <c r="D226" s="32"/>
      <c r="E226" s="32"/>
      <c r="N226" s="34"/>
    </row>
    <row r="227">
      <c r="D227" s="32"/>
      <c r="E227" s="32"/>
      <c r="N227" s="34"/>
    </row>
    <row r="228">
      <c r="D228" s="32"/>
      <c r="E228" s="32"/>
      <c r="N228" s="34"/>
    </row>
    <row r="229">
      <c r="D229" s="32"/>
      <c r="E229" s="32"/>
      <c r="N229" s="34"/>
    </row>
    <row r="230">
      <c r="D230" s="32"/>
      <c r="E230" s="32"/>
      <c r="N230" s="34"/>
    </row>
    <row r="231">
      <c r="D231" s="32"/>
      <c r="E231" s="32"/>
      <c r="N231" s="34"/>
    </row>
    <row r="232">
      <c r="D232" s="32"/>
      <c r="E232" s="32"/>
      <c r="N232" s="34"/>
    </row>
    <row r="233">
      <c r="D233" s="32"/>
      <c r="E233" s="32"/>
      <c r="N233" s="34"/>
    </row>
    <row r="234">
      <c r="D234" s="32"/>
      <c r="E234" s="32"/>
      <c r="N234" s="34"/>
    </row>
    <row r="235">
      <c r="D235" s="32"/>
      <c r="E235" s="32"/>
      <c r="N235" s="34"/>
    </row>
    <row r="236">
      <c r="D236" s="32"/>
      <c r="E236" s="32"/>
      <c r="N236" s="34"/>
    </row>
    <row r="237">
      <c r="D237" s="32"/>
      <c r="E237" s="32"/>
      <c r="N237" s="34"/>
    </row>
    <row r="238">
      <c r="D238" s="32"/>
      <c r="E238" s="32"/>
      <c r="N238" s="34"/>
    </row>
    <row r="239">
      <c r="D239" s="32"/>
      <c r="E239" s="32"/>
      <c r="N239" s="34"/>
    </row>
    <row r="240">
      <c r="D240" s="32"/>
      <c r="E240" s="32"/>
      <c r="N240" s="34"/>
    </row>
    <row r="241">
      <c r="D241" s="32"/>
      <c r="E241" s="32"/>
      <c r="N241" s="34"/>
    </row>
    <row r="242">
      <c r="D242" s="32"/>
      <c r="E242" s="32"/>
      <c r="N242" s="34"/>
    </row>
    <row r="243">
      <c r="D243" s="32"/>
      <c r="E243" s="32"/>
      <c r="N243" s="34"/>
    </row>
    <row r="244">
      <c r="D244" s="32"/>
      <c r="E244" s="32"/>
      <c r="N244" s="34"/>
    </row>
    <row r="245">
      <c r="D245" s="32"/>
      <c r="E245" s="32"/>
      <c r="N245" s="34"/>
    </row>
    <row r="246">
      <c r="D246" s="32"/>
      <c r="E246" s="32"/>
      <c r="N246" s="34"/>
    </row>
    <row r="247">
      <c r="D247" s="32"/>
      <c r="E247" s="32"/>
      <c r="N247" s="34"/>
    </row>
    <row r="248">
      <c r="D248" s="32"/>
      <c r="E248" s="32"/>
      <c r="N248" s="34"/>
    </row>
    <row r="249">
      <c r="D249" s="32"/>
      <c r="E249" s="32"/>
      <c r="N249" s="34"/>
    </row>
    <row r="250">
      <c r="D250" s="32"/>
      <c r="E250" s="32"/>
      <c r="N250" s="34"/>
    </row>
    <row r="251">
      <c r="D251" s="32"/>
      <c r="E251" s="32"/>
      <c r="N251" s="34"/>
    </row>
    <row r="252">
      <c r="D252" s="32"/>
      <c r="E252" s="32"/>
      <c r="N252" s="34"/>
    </row>
    <row r="253">
      <c r="D253" s="32"/>
      <c r="E253" s="32"/>
      <c r="N253" s="34"/>
    </row>
    <row r="254">
      <c r="D254" s="32"/>
      <c r="E254" s="32"/>
      <c r="N254" s="34"/>
    </row>
    <row r="255">
      <c r="D255" s="32"/>
      <c r="E255" s="32"/>
      <c r="N255" s="34"/>
    </row>
    <row r="256">
      <c r="D256" s="32"/>
      <c r="E256" s="32"/>
      <c r="N256" s="34"/>
    </row>
    <row r="257">
      <c r="D257" s="32"/>
      <c r="E257" s="32"/>
      <c r="N257" s="34"/>
    </row>
    <row r="258">
      <c r="D258" s="32"/>
      <c r="E258" s="32"/>
      <c r="N258" s="34"/>
    </row>
    <row r="259">
      <c r="D259" s="32"/>
      <c r="E259" s="32"/>
      <c r="N259" s="34"/>
    </row>
    <row r="260">
      <c r="D260" s="32"/>
      <c r="E260" s="32"/>
      <c r="N260" s="34"/>
    </row>
    <row r="261">
      <c r="D261" s="32"/>
      <c r="E261" s="32"/>
      <c r="N261" s="34"/>
    </row>
    <row r="262">
      <c r="D262" s="32"/>
      <c r="E262" s="32"/>
      <c r="N262" s="34"/>
    </row>
    <row r="263">
      <c r="D263" s="32"/>
      <c r="E263" s="32"/>
      <c r="N263" s="34"/>
    </row>
    <row r="264">
      <c r="D264" s="32"/>
      <c r="E264" s="32"/>
      <c r="N264" s="34"/>
    </row>
    <row r="265">
      <c r="D265" s="32"/>
      <c r="E265" s="32"/>
      <c r="N265" s="34"/>
    </row>
    <row r="266">
      <c r="D266" s="32"/>
      <c r="E266" s="32"/>
      <c r="N266" s="34"/>
    </row>
    <row r="267">
      <c r="D267" s="32"/>
      <c r="E267" s="32"/>
      <c r="N267" s="34"/>
    </row>
    <row r="268">
      <c r="D268" s="32"/>
      <c r="E268" s="32"/>
      <c r="N268" s="34"/>
    </row>
    <row r="269">
      <c r="D269" s="32"/>
      <c r="E269" s="32"/>
      <c r="N269" s="34"/>
    </row>
    <row r="270">
      <c r="D270" s="32"/>
      <c r="E270" s="32"/>
      <c r="N270" s="34"/>
    </row>
    <row r="271">
      <c r="D271" s="32"/>
      <c r="E271" s="32"/>
      <c r="N271" s="34"/>
    </row>
    <row r="272">
      <c r="D272" s="32"/>
      <c r="E272" s="32"/>
      <c r="N272" s="34"/>
    </row>
    <row r="273">
      <c r="D273" s="32"/>
      <c r="E273" s="32"/>
      <c r="N273" s="34"/>
    </row>
    <row r="274">
      <c r="D274" s="32"/>
      <c r="E274" s="32"/>
      <c r="N274" s="34"/>
    </row>
    <row r="275">
      <c r="D275" s="32"/>
      <c r="E275" s="32"/>
      <c r="N275" s="34"/>
    </row>
    <row r="276">
      <c r="D276" s="32"/>
      <c r="E276" s="32"/>
      <c r="N276" s="34"/>
    </row>
    <row r="277">
      <c r="D277" s="32"/>
      <c r="E277" s="32"/>
      <c r="N277" s="34"/>
    </row>
    <row r="278">
      <c r="D278" s="32"/>
      <c r="E278" s="32"/>
      <c r="N278" s="34"/>
    </row>
    <row r="279">
      <c r="D279" s="32"/>
      <c r="E279" s="32"/>
      <c r="N279" s="34"/>
    </row>
    <row r="280">
      <c r="D280" s="32"/>
      <c r="E280" s="32"/>
      <c r="N280" s="34"/>
    </row>
    <row r="281">
      <c r="D281" s="32"/>
      <c r="E281" s="32"/>
      <c r="N281" s="34"/>
    </row>
    <row r="282">
      <c r="D282" s="32"/>
      <c r="E282" s="32"/>
      <c r="N282" s="34"/>
    </row>
    <row r="283">
      <c r="D283" s="32"/>
      <c r="E283" s="32"/>
      <c r="N283" s="34"/>
    </row>
    <row r="284">
      <c r="D284" s="32"/>
      <c r="E284" s="32"/>
      <c r="N284" s="34"/>
    </row>
    <row r="285">
      <c r="D285" s="32"/>
      <c r="E285" s="32"/>
      <c r="N285" s="34"/>
    </row>
    <row r="286">
      <c r="D286" s="32"/>
      <c r="E286" s="32"/>
      <c r="N286" s="34"/>
    </row>
    <row r="287">
      <c r="D287" s="32"/>
      <c r="E287" s="32"/>
      <c r="N287" s="34"/>
    </row>
    <row r="288">
      <c r="D288" s="32"/>
      <c r="E288" s="32"/>
      <c r="N288" s="34"/>
    </row>
    <row r="289">
      <c r="D289" s="32"/>
      <c r="E289" s="32"/>
      <c r="N289" s="34"/>
    </row>
    <row r="290">
      <c r="D290" s="32"/>
      <c r="E290" s="32"/>
      <c r="N290" s="34"/>
    </row>
    <row r="291">
      <c r="D291" s="32"/>
      <c r="E291" s="32"/>
      <c r="N291" s="34"/>
    </row>
    <row r="292">
      <c r="D292" s="32"/>
      <c r="E292" s="32"/>
      <c r="N292" s="34"/>
    </row>
    <row r="293">
      <c r="D293" s="32"/>
      <c r="E293" s="32"/>
      <c r="N293" s="34"/>
    </row>
    <row r="294">
      <c r="D294" s="32"/>
      <c r="E294" s="32"/>
      <c r="N294" s="34"/>
    </row>
    <row r="295">
      <c r="D295" s="32"/>
      <c r="E295" s="32"/>
      <c r="N295" s="34"/>
    </row>
    <row r="296">
      <c r="D296" s="32"/>
      <c r="E296" s="32"/>
      <c r="N296" s="34"/>
    </row>
    <row r="297">
      <c r="D297" s="32"/>
      <c r="E297" s="32"/>
      <c r="N297" s="34"/>
    </row>
    <row r="298">
      <c r="D298" s="32"/>
      <c r="E298" s="32"/>
      <c r="N298" s="34"/>
    </row>
    <row r="299">
      <c r="D299" s="32"/>
      <c r="E299" s="32"/>
      <c r="N299" s="34"/>
    </row>
    <row r="300">
      <c r="D300" s="32"/>
      <c r="E300" s="32"/>
      <c r="N300" s="34"/>
    </row>
    <row r="301">
      <c r="D301" s="32"/>
      <c r="E301" s="32"/>
      <c r="N301" s="34"/>
    </row>
    <row r="302">
      <c r="D302" s="32"/>
      <c r="E302" s="32"/>
      <c r="N302" s="34"/>
    </row>
    <row r="303">
      <c r="D303" s="32"/>
      <c r="E303" s="32"/>
      <c r="N303" s="34"/>
    </row>
    <row r="304">
      <c r="D304" s="32"/>
      <c r="E304" s="32"/>
      <c r="N304" s="34"/>
    </row>
    <row r="305">
      <c r="D305" s="32"/>
      <c r="E305" s="32"/>
      <c r="N305" s="34"/>
    </row>
    <row r="306">
      <c r="D306" s="32"/>
      <c r="E306" s="32"/>
      <c r="N306" s="34"/>
    </row>
    <row r="307">
      <c r="D307" s="32"/>
      <c r="E307" s="32"/>
      <c r="N307" s="34"/>
    </row>
    <row r="308">
      <c r="D308" s="32"/>
      <c r="E308" s="32"/>
      <c r="N308" s="34"/>
    </row>
    <row r="309">
      <c r="D309" s="32"/>
      <c r="E309" s="32"/>
      <c r="N309" s="34"/>
    </row>
    <row r="310">
      <c r="D310" s="32"/>
      <c r="E310" s="32"/>
      <c r="N310" s="34"/>
    </row>
    <row r="311">
      <c r="D311" s="32"/>
      <c r="E311" s="32"/>
      <c r="N311" s="34"/>
    </row>
    <row r="312">
      <c r="D312" s="32"/>
      <c r="E312" s="32"/>
      <c r="N312" s="34"/>
    </row>
    <row r="313">
      <c r="D313" s="32"/>
      <c r="E313" s="32"/>
      <c r="N313" s="34"/>
    </row>
    <row r="314">
      <c r="D314" s="32"/>
      <c r="E314" s="32"/>
      <c r="N314" s="34"/>
    </row>
    <row r="315">
      <c r="D315" s="32"/>
      <c r="E315" s="32"/>
      <c r="N315" s="34"/>
    </row>
    <row r="316">
      <c r="D316" s="32"/>
      <c r="E316" s="32"/>
      <c r="N316" s="34"/>
    </row>
    <row r="317">
      <c r="D317" s="32"/>
      <c r="E317" s="32"/>
      <c r="N317" s="34"/>
    </row>
    <row r="318">
      <c r="D318" s="32"/>
      <c r="E318" s="32"/>
      <c r="N318" s="34"/>
    </row>
    <row r="319">
      <c r="D319" s="32"/>
      <c r="E319" s="32"/>
      <c r="N319" s="34"/>
    </row>
    <row r="320">
      <c r="D320" s="32"/>
      <c r="E320" s="32"/>
      <c r="N320" s="34"/>
    </row>
    <row r="321">
      <c r="D321" s="32"/>
      <c r="E321" s="32"/>
      <c r="N321" s="34"/>
    </row>
    <row r="322">
      <c r="D322" s="32"/>
      <c r="E322" s="32"/>
      <c r="N322" s="34"/>
    </row>
    <row r="323">
      <c r="D323" s="32"/>
      <c r="E323" s="32"/>
      <c r="N323" s="34"/>
    </row>
    <row r="324">
      <c r="D324" s="32"/>
      <c r="E324" s="32"/>
      <c r="N324" s="34"/>
    </row>
    <row r="325">
      <c r="D325" s="32"/>
      <c r="E325" s="32"/>
      <c r="N325" s="34"/>
    </row>
    <row r="326">
      <c r="D326" s="32"/>
      <c r="E326" s="32"/>
      <c r="N326" s="34"/>
    </row>
    <row r="327">
      <c r="D327" s="32"/>
      <c r="E327" s="32"/>
      <c r="N327" s="34"/>
    </row>
    <row r="328">
      <c r="D328" s="32"/>
      <c r="E328" s="32"/>
      <c r="N328" s="34"/>
    </row>
    <row r="329">
      <c r="D329" s="32"/>
      <c r="E329" s="32"/>
      <c r="N329" s="34"/>
    </row>
    <row r="330">
      <c r="D330" s="32"/>
      <c r="E330" s="32"/>
      <c r="N330" s="34"/>
    </row>
    <row r="331">
      <c r="D331" s="32"/>
      <c r="E331" s="32"/>
      <c r="N331" s="34"/>
    </row>
    <row r="332">
      <c r="D332" s="32"/>
      <c r="E332" s="32"/>
      <c r="N332" s="34"/>
    </row>
    <row r="333">
      <c r="D333" s="32"/>
      <c r="E333" s="32"/>
      <c r="N333" s="34"/>
    </row>
    <row r="334">
      <c r="D334" s="32"/>
      <c r="E334" s="32"/>
      <c r="N334" s="34"/>
    </row>
    <row r="335">
      <c r="D335" s="32"/>
      <c r="E335" s="32"/>
      <c r="N335" s="34"/>
    </row>
    <row r="336">
      <c r="D336" s="32"/>
      <c r="E336" s="32"/>
      <c r="N336" s="34"/>
    </row>
    <row r="337">
      <c r="D337" s="32"/>
      <c r="E337" s="32"/>
      <c r="N337" s="34"/>
    </row>
    <row r="338">
      <c r="D338" s="32"/>
      <c r="E338" s="32"/>
      <c r="N338" s="34"/>
    </row>
    <row r="339">
      <c r="D339" s="32"/>
      <c r="E339" s="32"/>
      <c r="N339" s="34"/>
    </row>
    <row r="340">
      <c r="D340" s="32"/>
      <c r="E340" s="32"/>
      <c r="N340" s="34"/>
    </row>
    <row r="341">
      <c r="D341" s="32"/>
      <c r="E341" s="32"/>
      <c r="N341" s="34"/>
    </row>
    <row r="342">
      <c r="D342" s="32"/>
      <c r="E342" s="32"/>
      <c r="N342" s="34"/>
    </row>
    <row r="343">
      <c r="D343" s="32"/>
      <c r="E343" s="32"/>
      <c r="N343" s="34"/>
    </row>
    <row r="344">
      <c r="D344" s="32"/>
      <c r="E344" s="32"/>
      <c r="N344" s="34"/>
    </row>
    <row r="345">
      <c r="D345" s="32"/>
      <c r="E345" s="32"/>
      <c r="N345" s="34"/>
    </row>
    <row r="346">
      <c r="D346" s="32"/>
      <c r="E346" s="32"/>
      <c r="N346" s="34"/>
    </row>
    <row r="347">
      <c r="D347" s="32"/>
      <c r="E347" s="32"/>
      <c r="N347" s="34"/>
    </row>
    <row r="348">
      <c r="D348" s="32"/>
      <c r="E348" s="32"/>
      <c r="N348" s="34"/>
    </row>
    <row r="349">
      <c r="D349" s="32"/>
      <c r="E349" s="32"/>
      <c r="N349" s="34"/>
    </row>
    <row r="350">
      <c r="D350" s="32"/>
      <c r="E350" s="32"/>
      <c r="N350" s="34"/>
    </row>
    <row r="351">
      <c r="D351" s="32"/>
      <c r="E351" s="32"/>
      <c r="N351" s="34"/>
    </row>
    <row r="352">
      <c r="D352" s="32"/>
      <c r="E352" s="32"/>
      <c r="N352" s="34"/>
    </row>
    <row r="353">
      <c r="D353" s="32"/>
      <c r="E353" s="32"/>
      <c r="N353" s="34"/>
    </row>
    <row r="354">
      <c r="D354" s="32"/>
      <c r="E354" s="32"/>
      <c r="N354" s="34"/>
    </row>
    <row r="355">
      <c r="D355" s="32"/>
      <c r="E355" s="32"/>
      <c r="N355" s="34"/>
    </row>
    <row r="356">
      <c r="D356" s="32"/>
      <c r="E356" s="32"/>
      <c r="N356" s="34"/>
    </row>
    <row r="357">
      <c r="D357" s="32"/>
      <c r="E357" s="32"/>
      <c r="N357" s="34"/>
    </row>
    <row r="358">
      <c r="D358" s="32"/>
      <c r="E358" s="32"/>
      <c r="N358" s="34"/>
    </row>
    <row r="359">
      <c r="D359" s="32"/>
      <c r="E359" s="32"/>
      <c r="N359" s="34"/>
    </row>
    <row r="360">
      <c r="D360" s="32"/>
      <c r="E360" s="32"/>
      <c r="N360" s="34"/>
    </row>
    <row r="361">
      <c r="D361" s="32"/>
      <c r="E361" s="32"/>
      <c r="N361" s="34"/>
    </row>
    <row r="362">
      <c r="D362" s="32"/>
      <c r="E362" s="32"/>
      <c r="N362" s="34"/>
    </row>
    <row r="363">
      <c r="D363" s="32"/>
      <c r="E363" s="32"/>
      <c r="N363" s="34"/>
    </row>
    <row r="364">
      <c r="D364" s="32"/>
      <c r="E364" s="32"/>
      <c r="N364" s="34"/>
    </row>
    <row r="365">
      <c r="D365" s="32"/>
      <c r="E365" s="32"/>
      <c r="N365" s="34"/>
    </row>
    <row r="366">
      <c r="D366" s="32"/>
      <c r="E366" s="32"/>
      <c r="N366" s="34"/>
    </row>
    <row r="367">
      <c r="D367" s="32"/>
      <c r="E367" s="32"/>
      <c r="N367" s="34"/>
    </row>
    <row r="368">
      <c r="D368" s="32"/>
      <c r="E368" s="32"/>
      <c r="N368" s="34"/>
    </row>
    <row r="369">
      <c r="D369" s="32"/>
      <c r="E369" s="32"/>
      <c r="N369" s="34"/>
    </row>
    <row r="370">
      <c r="D370" s="32"/>
      <c r="E370" s="32"/>
      <c r="N370" s="34"/>
    </row>
    <row r="371">
      <c r="D371" s="32"/>
      <c r="E371" s="32"/>
      <c r="N371" s="34"/>
    </row>
    <row r="372">
      <c r="D372" s="32"/>
      <c r="E372" s="32"/>
      <c r="N372" s="34"/>
    </row>
    <row r="373">
      <c r="D373" s="32"/>
      <c r="E373" s="32"/>
      <c r="N373" s="34"/>
    </row>
    <row r="374">
      <c r="D374" s="32"/>
      <c r="E374" s="32"/>
      <c r="N374" s="34"/>
    </row>
    <row r="375">
      <c r="D375" s="32"/>
      <c r="E375" s="32"/>
      <c r="N375" s="34"/>
    </row>
    <row r="376">
      <c r="D376" s="32"/>
      <c r="E376" s="32"/>
      <c r="N376" s="34"/>
    </row>
    <row r="377">
      <c r="D377" s="32"/>
      <c r="E377" s="32"/>
      <c r="N377" s="34"/>
    </row>
    <row r="378">
      <c r="D378" s="32"/>
      <c r="E378" s="32"/>
      <c r="N378" s="34"/>
    </row>
    <row r="379">
      <c r="D379" s="32"/>
      <c r="E379" s="32"/>
      <c r="N379" s="34"/>
    </row>
    <row r="380">
      <c r="D380" s="32"/>
      <c r="E380" s="32"/>
      <c r="N380" s="34"/>
    </row>
    <row r="381">
      <c r="D381" s="32"/>
      <c r="E381" s="32"/>
      <c r="N381" s="34"/>
    </row>
    <row r="382">
      <c r="D382" s="32"/>
      <c r="E382" s="32"/>
      <c r="N382" s="34"/>
    </row>
    <row r="383">
      <c r="D383" s="32"/>
      <c r="E383" s="32"/>
      <c r="N383" s="34"/>
    </row>
    <row r="384">
      <c r="D384" s="32"/>
      <c r="E384" s="32"/>
      <c r="N384" s="34"/>
    </row>
    <row r="385">
      <c r="D385" s="32"/>
      <c r="E385" s="32"/>
      <c r="N385" s="34"/>
    </row>
    <row r="386">
      <c r="D386" s="32"/>
      <c r="E386" s="32"/>
      <c r="N386" s="34"/>
    </row>
    <row r="387">
      <c r="D387" s="32"/>
      <c r="E387" s="32"/>
      <c r="N387" s="34"/>
    </row>
    <row r="388">
      <c r="D388" s="32"/>
      <c r="E388" s="32"/>
      <c r="N388" s="34"/>
    </row>
    <row r="389">
      <c r="D389" s="32"/>
      <c r="E389" s="32"/>
      <c r="N389" s="34"/>
    </row>
    <row r="390">
      <c r="D390" s="32"/>
      <c r="E390" s="32"/>
      <c r="N390" s="34"/>
    </row>
    <row r="391">
      <c r="D391" s="32"/>
      <c r="E391" s="32"/>
      <c r="N391" s="34"/>
    </row>
    <row r="392">
      <c r="D392" s="32"/>
      <c r="E392" s="32"/>
      <c r="N392" s="34"/>
    </row>
    <row r="393">
      <c r="D393" s="32"/>
      <c r="E393" s="32"/>
      <c r="N393" s="34"/>
    </row>
    <row r="394">
      <c r="D394" s="32"/>
      <c r="E394" s="32"/>
      <c r="N394" s="34"/>
    </row>
    <row r="395">
      <c r="D395" s="32"/>
      <c r="E395" s="32"/>
      <c r="N395" s="34"/>
    </row>
    <row r="396">
      <c r="D396" s="32"/>
      <c r="E396" s="32"/>
      <c r="N396" s="34"/>
    </row>
    <row r="397">
      <c r="D397" s="32"/>
      <c r="E397" s="32"/>
      <c r="N397" s="34"/>
    </row>
    <row r="398">
      <c r="D398" s="32"/>
      <c r="E398" s="32"/>
      <c r="N398" s="34"/>
    </row>
    <row r="399">
      <c r="D399" s="32"/>
      <c r="E399" s="32"/>
      <c r="N399" s="34"/>
    </row>
    <row r="400">
      <c r="D400" s="32"/>
      <c r="E400" s="32"/>
      <c r="N400" s="34"/>
    </row>
    <row r="401">
      <c r="D401" s="32"/>
      <c r="E401" s="32"/>
      <c r="N401" s="34"/>
    </row>
    <row r="402">
      <c r="D402" s="32"/>
      <c r="E402" s="32"/>
      <c r="N402" s="34"/>
    </row>
    <row r="403">
      <c r="D403" s="32"/>
      <c r="E403" s="32"/>
      <c r="N403" s="34"/>
    </row>
    <row r="404">
      <c r="D404" s="32"/>
      <c r="E404" s="32"/>
      <c r="N404" s="34"/>
    </row>
    <row r="405">
      <c r="D405" s="32"/>
      <c r="E405" s="32"/>
      <c r="N405" s="34"/>
    </row>
    <row r="406">
      <c r="D406" s="32"/>
      <c r="E406" s="32"/>
      <c r="N406" s="34"/>
    </row>
    <row r="407">
      <c r="D407" s="32"/>
      <c r="E407" s="32"/>
      <c r="N407" s="34"/>
    </row>
    <row r="408">
      <c r="D408" s="32"/>
      <c r="E408" s="32"/>
      <c r="N408" s="34"/>
    </row>
    <row r="409">
      <c r="D409" s="32"/>
      <c r="E409" s="32"/>
      <c r="N409" s="34"/>
    </row>
    <row r="410">
      <c r="D410" s="32"/>
      <c r="E410" s="32"/>
      <c r="N410" s="34"/>
    </row>
    <row r="411">
      <c r="D411" s="32"/>
      <c r="E411" s="32"/>
      <c r="N411" s="34"/>
    </row>
    <row r="412">
      <c r="D412" s="32"/>
      <c r="E412" s="32"/>
      <c r="N412" s="34"/>
    </row>
    <row r="413">
      <c r="D413" s="32"/>
      <c r="E413" s="32"/>
      <c r="N413" s="34"/>
    </row>
    <row r="414">
      <c r="D414" s="32"/>
      <c r="E414" s="32"/>
      <c r="N414" s="34"/>
    </row>
    <row r="415">
      <c r="D415" s="32"/>
      <c r="E415" s="32"/>
      <c r="N415" s="34"/>
    </row>
    <row r="416">
      <c r="D416" s="32"/>
      <c r="E416" s="32"/>
      <c r="N416" s="34"/>
    </row>
    <row r="417">
      <c r="D417" s="32"/>
      <c r="E417" s="32"/>
      <c r="N417" s="34"/>
    </row>
    <row r="418">
      <c r="D418" s="32"/>
      <c r="E418" s="32"/>
      <c r="N418" s="34"/>
    </row>
    <row r="419">
      <c r="D419" s="32"/>
      <c r="E419" s="32"/>
      <c r="N419" s="34"/>
    </row>
    <row r="420">
      <c r="D420" s="32"/>
      <c r="E420" s="32"/>
      <c r="N420" s="34"/>
    </row>
    <row r="421">
      <c r="D421" s="32"/>
      <c r="E421" s="32"/>
      <c r="N421" s="34"/>
    </row>
    <row r="422">
      <c r="D422" s="32"/>
      <c r="E422" s="32"/>
      <c r="N422" s="34"/>
    </row>
    <row r="423">
      <c r="D423" s="32"/>
      <c r="E423" s="32"/>
      <c r="N423" s="34"/>
    </row>
    <row r="424">
      <c r="D424" s="32"/>
      <c r="E424" s="32"/>
      <c r="N424" s="34"/>
    </row>
    <row r="425">
      <c r="D425" s="32"/>
      <c r="E425" s="32"/>
      <c r="N425" s="34"/>
    </row>
    <row r="426">
      <c r="D426" s="32"/>
      <c r="E426" s="32"/>
      <c r="N426" s="34"/>
    </row>
    <row r="427">
      <c r="D427" s="32"/>
      <c r="E427" s="32"/>
      <c r="N427" s="34"/>
    </row>
    <row r="428">
      <c r="D428" s="32"/>
      <c r="E428" s="32"/>
      <c r="N428" s="34"/>
    </row>
    <row r="429">
      <c r="D429" s="32"/>
      <c r="E429" s="32"/>
      <c r="N429" s="34"/>
    </row>
    <row r="430">
      <c r="D430" s="32"/>
      <c r="E430" s="32"/>
      <c r="N430" s="34"/>
    </row>
    <row r="431">
      <c r="D431" s="32"/>
      <c r="E431" s="32"/>
      <c r="N431" s="34"/>
    </row>
    <row r="432">
      <c r="D432" s="32"/>
      <c r="E432" s="32"/>
      <c r="N432" s="34"/>
    </row>
    <row r="433">
      <c r="D433" s="32"/>
      <c r="E433" s="32"/>
      <c r="N433" s="34"/>
    </row>
    <row r="434">
      <c r="D434" s="32"/>
      <c r="E434" s="32"/>
      <c r="N434" s="34"/>
    </row>
    <row r="435">
      <c r="D435" s="32"/>
      <c r="E435" s="32"/>
      <c r="N435" s="34"/>
    </row>
    <row r="436">
      <c r="D436" s="32"/>
      <c r="E436" s="32"/>
      <c r="N436" s="34"/>
    </row>
    <row r="437">
      <c r="D437" s="32"/>
      <c r="E437" s="32"/>
      <c r="N437" s="34"/>
    </row>
    <row r="438">
      <c r="D438" s="32"/>
      <c r="E438" s="32"/>
      <c r="N438" s="34"/>
    </row>
    <row r="439">
      <c r="D439" s="32"/>
      <c r="E439" s="32"/>
      <c r="N439" s="34"/>
    </row>
    <row r="440">
      <c r="D440" s="32"/>
      <c r="E440" s="32"/>
      <c r="N440" s="34"/>
    </row>
    <row r="441">
      <c r="D441" s="32"/>
      <c r="E441" s="32"/>
      <c r="N441" s="34"/>
    </row>
    <row r="442">
      <c r="D442" s="32"/>
      <c r="E442" s="32"/>
      <c r="N442" s="34"/>
    </row>
    <row r="443">
      <c r="D443" s="32"/>
      <c r="E443" s="32"/>
      <c r="N443" s="34"/>
    </row>
    <row r="444">
      <c r="D444" s="32"/>
      <c r="E444" s="32"/>
      <c r="N444" s="34"/>
    </row>
    <row r="445">
      <c r="D445" s="32"/>
      <c r="E445" s="32"/>
      <c r="N445" s="34"/>
    </row>
    <row r="446">
      <c r="D446" s="32"/>
      <c r="E446" s="32"/>
      <c r="N446" s="34"/>
    </row>
    <row r="447">
      <c r="D447" s="32"/>
      <c r="E447" s="32"/>
      <c r="N447" s="34"/>
    </row>
    <row r="448">
      <c r="D448" s="32"/>
      <c r="E448" s="32"/>
      <c r="N448" s="34"/>
    </row>
    <row r="449">
      <c r="D449" s="32"/>
      <c r="E449" s="32"/>
      <c r="N449" s="34"/>
    </row>
    <row r="450">
      <c r="D450" s="32"/>
      <c r="E450" s="32"/>
      <c r="N450" s="34"/>
    </row>
    <row r="451">
      <c r="D451" s="32"/>
      <c r="E451" s="32"/>
      <c r="N451" s="34"/>
    </row>
    <row r="452">
      <c r="D452" s="32"/>
      <c r="E452" s="32"/>
      <c r="N452" s="34"/>
    </row>
    <row r="453">
      <c r="D453" s="32"/>
      <c r="E453" s="32"/>
      <c r="N453" s="34"/>
    </row>
    <row r="454">
      <c r="D454" s="32"/>
      <c r="E454" s="32"/>
      <c r="N454" s="34"/>
    </row>
    <row r="455">
      <c r="D455" s="32"/>
      <c r="E455" s="32"/>
      <c r="N455" s="34"/>
    </row>
    <row r="456">
      <c r="D456" s="32"/>
      <c r="E456" s="32"/>
      <c r="N456" s="34"/>
    </row>
    <row r="457">
      <c r="D457" s="32"/>
      <c r="E457" s="32"/>
      <c r="N457" s="34"/>
    </row>
    <row r="458">
      <c r="D458" s="32"/>
      <c r="E458" s="32"/>
      <c r="N458" s="34"/>
    </row>
    <row r="459">
      <c r="D459" s="32"/>
      <c r="E459" s="32"/>
      <c r="N459" s="34"/>
    </row>
    <row r="460">
      <c r="D460" s="32"/>
      <c r="E460" s="32"/>
      <c r="N460" s="34"/>
    </row>
    <row r="461">
      <c r="D461" s="32"/>
      <c r="E461" s="32"/>
      <c r="N461" s="34"/>
    </row>
    <row r="462">
      <c r="D462" s="32"/>
      <c r="E462" s="32"/>
      <c r="N462" s="34"/>
    </row>
    <row r="463">
      <c r="D463" s="32"/>
      <c r="E463" s="32"/>
      <c r="N463" s="34"/>
    </row>
    <row r="464">
      <c r="D464" s="32"/>
      <c r="E464" s="32"/>
      <c r="N464" s="34"/>
    </row>
    <row r="465">
      <c r="D465" s="32"/>
      <c r="E465" s="32"/>
      <c r="N465" s="34"/>
    </row>
    <row r="466">
      <c r="D466" s="32"/>
      <c r="E466" s="32"/>
      <c r="N466" s="34"/>
    </row>
    <row r="467">
      <c r="D467" s="32"/>
      <c r="E467" s="32"/>
      <c r="N467" s="34"/>
    </row>
    <row r="468">
      <c r="D468" s="32"/>
      <c r="E468" s="32"/>
      <c r="N468" s="34"/>
    </row>
    <row r="469">
      <c r="D469" s="32"/>
      <c r="E469" s="32"/>
      <c r="N469" s="34"/>
    </row>
    <row r="470">
      <c r="D470" s="32"/>
      <c r="E470" s="32"/>
      <c r="N470" s="34"/>
    </row>
    <row r="471">
      <c r="D471" s="32"/>
      <c r="E471" s="32"/>
      <c r="N471" s="34"/>
    </row>
    <row r="472">
      <c r="D472" s="32"/>
      <c r="E472" s="32"/>
      <c r="N472" s="34"/>
    </row>
    <row r="473">
      <c r="D473" s="32"/>
      <c r="E473" s="32"/>
      <c r="N473" s="34"/>
    </row>
    <row r="474">
      <c r="D474" s="32"/>
      <c r="E474" s="32"/>
      <c r="N474" s="34"/>
    </row>
    <row r="475">
      <c r="D475" s="32"/>
      <c r="E475" s="32"/>
      <c r="N475" s="34"/>
    </row>
    <row r="476">
      <c r="D476" s="32"/>
      <c r="E476" s="32"/>
      <c r="N476" s="34"/>
    </row>
    <row r="477">
      <c r="D477" s="32"/>
      <c r="E477" s="32"/>
      <c r="N477" s="34"/>
    </row>
    <row r="478">
      <c r="D478" s="32"/>
      <c r="E478" s="32"/>
      <c r="N478" s="34"/>
    </row>
    <row r="479">
      <c r="D479" s="32"/>
      <c r="E479" s="32"/>
      <c r="N479" s="34"/>
    </row>
    <row r="480">
      <c r="D480" s="32"/>
      <c r="E480" s="32"/>
      <c r="N480" s="34"/>
    </row>
    <row r="481">
      <c r="D481" s="32"/>
      <c r="E481" s="32"/>
      <c r="N481" s="34"/>
    </row>
    <row r="482">
      <c r="D482" s="32"/>
      <c r="E482" s="32"/>
      <c r="N482" s="34"/>
    </row>
    <row r="483">
      <c r="D483" s="32"/>
      <c r="E483" s="32"/>
      <c r="N483" s="34"/>
    </row>
    <row r="484">
      <c r="D484" s="32"/>
      <c r="E484" s="32"/>
      <c r="N484" s="34"/>
    </row>
    <row r="485">
      <c r="D485" s="32"/>
      <c r="E485" s="32"/>
      <c r="N485" s="34"/>
    </row>
    <row r="486">
      <c r="D486" s="32"/>
      <c r="E486" s="32"/>
      <c r="N486" s="34"/>
    </row>
    <row r="487">
      <c r="D487" s="32"/>
      <c r="E487" s="32"/>
      <c r="N487" s="34"/>
    </row>
    <row r="488">
      <c r="D488" s="32"/>
      <c r="E488" s="32"/>
      <c r="N488" s="34"/>
    </row>
    <row r="489">
      <c r="D489" s="32"/>
      <c r="E489" s="32"/>
      <c r="N489" s="34"/>
    </row>
    <row r="490">
      <c r="D490" s="32"/>
      <c r="E490" s="32"/>
      <c r="N490" s="34"/>
    </row>
    <row r="491">
      <c r="D491" s="32"/>
      <c r="E491" s="32"/>
      <c r="N491" s="34"/>
    </row>
    <row r="492">
      <c r="D492" s="32"/>
      <c r="E492" s="32"/>
      <c r="N492" s="34"/>
    </row>
    <row r="493">
      <c r="D493" s="32"/>
      <c r="E493" s="32"/>
      <c r="N493" s="34"/>
    </row>
    <row r="494">
      <c r="D494" s="32"/>
      <c r="E494" s="32"/>
      <c r="N494" s="34"/>
    </row>
    <row r="495">
      <c r="D495" s="32"/>
      <c r="E495" s="32"/>
      <c r="N495" s="34"/>
    </row>
    <row r="496">
      <c r="D496" s="32"/>
      <c r="E496" s="32"/>
      <c r="N496" s="34"/>
    </row>
    <row r="497">
      <c r="D497" s="32"/>
      <c r="E497" s="32"/>
      <c r="N497" s="34"/>
    </row>
    <row r="498">
      <c r="D498" s="32"/>
      <c r="E498" s="32"/>
      <c r="N498" s="34"/>
    </row>
    <row r="499">
      <c r="D499" s="32"/>
      <c r="E499" s="32"/>
      <c r="N499" s="34"/>
    </row>
    <row r="500">
      <c r="D500" s="32"/>
      <c r="E500" s="32"/>
      <c r="N500" s="34"/>
    </row>
    <row r="501">
      <c r="D501" s="32"/>
      <c r="E501" s="32"/>
      <c r="N501" s="34"/>
    </row>
    <row r="502">
      <c r="D502" s="32"/>
      <c r="E502" s="32"/>
      <c r="N502" s="34"/>
    </row>
    <row r="503">
      <c r="D503" s="32"/>
      <c r="E503" s="32"/>
      <c r="N503" s="34"/>
    </row>
    <row r="504">
      <c r="D504" s="32"/>
      <c r="E504" s="32"/>
      <c r="N504" s="34"/>
    </row>
    <row r="505">
      <c r="D505" s="32"/>
      <c r="E505" s="32"/>
      <c r="N505" s="34"/>
    </row>
    <row r="506">
      <c r="D506" s="32"/>
      <c r="E506" s="32"/>
      <c r="N506" s="34"/>
    </row>
    <row r="507">
      <c r="D507" s="32"/>
      <c r="E507" s="32"/>
      <c r="N507" s="34"/>
    </row>
    <row r="508">
      <c r="D508" s="32"/>
      <c r="E508" s="32"/>
      <c r="N508" s="34"/>
    </row>
    <row r="509">
      <c r="D509" s="32"/>
      <c r="E509" s="32"/>
      <c r="N509" s="34"/>
    </row>
    <row r="510">
      <c r="D510" s="32"/>
      <c r="E510" s="32"/>
      <c r="N510" s="34"/>
    </row>
    <row r="511">
      <c r="D511" s="32"/>
      <c r="E511" s="32"/>
      <c r="N511" s="34"/>
    </row>
    <row r="512">
      <c r="D512" s="32"/>
      <c r="E512" s="32"/>
      <c r="N512" s="34"/>
    </row>
    <row r="513">
      <c r="D513" s="32"/>
      <c r="E513" s="32"/>
      <c r="N513" s="34"/>
    </row>
    <row r="514">
      <c r="D514" s="32"/>
      <c r="E514" s="32"/>
      <c r="N514" s="34"/>
    </row>
    <row r="515">
      <c r="D515" s="32"/>
      <c r="E515" s="32"/>
      <c r="N515" s="34"/>
    </row>
    <row r="516">
      <c r="D516" s="32"/>
      <c r="E516" s="32"/>
      <c r="N516" s="34"/>
    </row>
    <row r="517">
      <c r="D517" s="32"/>
      <c r="E517" s="32"/>
      <c r="N517" s="34"/>
    </row>
    <row r="518">
      <c r="D518" s="32"/>
      <c r="E518" s="32"/>
      <c r="N518" s="34"/>
    </row>
    <row r="519">
      <c r="D519" s="32"/>
      <c r="E519" s="32"/>
      <c r="N519" s="34"/>
    </row>
    <row r="520">
      <c r="D520" s="32"/>
      <c r="E520" s="32"/>
      <c r="N520" s="34"/>
    </row>
    <row r="521">
      <c r="D521" s="32"/>
      <c r="E521" s="32"/>
      <c r="N521" s="34"/>
    </row>
    <row r="522">
      <c r="D522" s="32"/>
      <c r="E522" s="32"/>
      <c r="N522" s="34"/>
    </row>
    <row r="523">
      <c r="D523" s="32"/>
      <c r="E523" s="32"/>
      <c r="N523" s="34"/>
    </row>
    <row r="524">
      <c r="D524" s="32"/>
      <c r="E524" s="32"/>
      <c r="N524" s="34"/>
    </row>
    <row r="525">
      <c r="D525" s="32"/>
      <c r="E525" s="32"/>
      <c r="N525" s="34"/>
    </row>
    <row r="526">
      <c r="D526" s="32"/>
      <c r="E526" s="32"/>
      <c r="N526" s="34"/>
    </row>
    <row r="527">
      <c r="D527" s="32"/>
      <c r="E527" s="32"/>
      <c r="N527" s="34"/>
    </row>
    <row r="528">
      <c r="D528" s="32"/>
      <c r="E528" s="32"/>
      <c r="N528" s="34"/>
    </row>
    <row r="529">
      <c r="D529" s="32"/>
      <c r="E529" s="32"/>
      <c r="N529" s="34"/>
    </row>
    <row r="530">
      <c r="D530" s="32"/>
      <c r="E530" s="32"/>
      <c r="N530" s="34"/>
    </row>
    <row r="531">
      <c r="D531" s="32"/>
      <c r="E531" s="32"/>
      <c r="N531" s="34"/>
    </row>
    <row r="532">
      <c r="D532" s="32"/>
      <c r="E532" s="32"/>
      <c r="N532" s="34"/>
    </row>
    <row r="533">
      <c r="D533" s="32"/>
      <c r="E533" s="32"/>
      <c r="N533" s="34"/>
    </row>
    <row r="534">
      <c r="D534" s="32"/>
      <c r="E534" s="32"/>
      <c r="N534" s="34"/>
    </row>
    <row r="535">
      <c r="D535" s="32"/>
      <c r="E535" s="32"/>
      <c r="N535" s="34"/>
    </row>
    <row r="536">
      <c r="D536" s="32"/>
      <c r="E536" s="32"/>
      <c r="N536" s="34"/>
    </row>
    <row r="537">
      <c r="D537" s="32"/>
      <c r="E537" s="32"/>
      <c r="N537" s="34"/>
    </row>
    <row r="538">
      <c r="D538" s="32"/>
      <c r="E538" s="32"/>
      <c r="N538" s="34"/>
    </row>
    <row r="539">
      <c r="D539" s="32"/>
      <c r="E539" s="32"/>
      <c r="N539" s="34"/>
    </row>
    <row r="540">
      <c r="D540" s="32"/>
      <c r="E540" s="32"/>
      <c r="N540" s="34"/>
    </row>
    <row r="541">
      <c r="D541" s="32"/>
      <c r="E541" s="32"/>
      <c r="N541" s="34"/>
    </row>
    <row r="542">
      <c r="D542" s="32"/>
      <c r="E542" s="32"/>
      <c r="N542" s="34"/>
    </row>
    <row r="543">
      <c r="D543" s="32"/>
      <c r="E543" s="32"/>
      <c r="N543" s="34"/>
    </row>
    <row r="544">
      <c r="D544" s="32"/>
      <c r="E544" s="32"/>
      <c r="N544" s="34"/>
    </row>
    <row r="545">
      <c r="D545" s="32"/>
      <c r="E545" s="32"/>
      <c r="N545" s="34"/>
    </row>
    <row r="546">
      <c r="D546" s="32"/>
      <c r="E546" s="32"/>
      <c r="N546" s="34"/>
    </row>
    <row r="547">
      <c r="D547" s="32"/>
      <c r="E547" s="32"/>
      <c r="N547" s="34"/>
    </row>
    <row r="548">
      <c r="D548" s="32"/>
      <c r="E548" s="32"/>
      <c r="N548" s="34"/>
    </row>
    <row r="549">
      <c r="D549" s="32"/>
      <c r="E549" s="32"/>
      <c r="N549" s="34"/>
    </row>
    <row r="550">
      <c r="D550" s="32"/>
      <c r="E550" s="32"/>
      <c r="N550" s="34"/>
    </row>
    <row r="551">
      <c r="D551" s="32"/>
      <c r="E551" s="32"/>
      <c r="N551" s="34"/>
    </row>
    <row r="552">
      <c r="D552" s="32"/>
      <c r="E552" s="32"/>
      <c r="N552" s="34"/>
    </row>
    <row r="553">
      <c r="D553" s="32"/>
      <c r="E553" s="32"/>
      <c r="N553" s="34"/>
    </row>
    <row r="554">
      <c r="D554" s="32"/>
      <c r="E554" s="32"/>
      <c r="N554" s="34"/>
    </row>
    <row r="555">
      <c r="D555" s="32"/>
      <c r="E555" s="32"/>
      <c r="N555" s="34"/>
    </row>
    <row r="556">
      <c r="D556" s="32"/>
      <c r="E556" s="32"/>
      <c r="N556" s="34"/>
    </row>
    <row r="557">
      <c r="D557" s="32"/>
      <c r="E557" s="32"/>
      <c r="N557" s="34"/>
    </row>
    <row r="558">
      <c r="D558" s="32"/>
      <c r="E558" s="32"/>
      <c r="N558" s="34"/>
    </row>
    <row r="559">
      <c r="D559" s="32"/>
      <c r="E559" s="32"/>
      <c r="N559" s="34"/>
    </row>
    <row r="560">
      <c r="D560" s="32"/>
      <c r="E560" s="32"/>
      <c r="N560" s="34"/>
    </row>
    <row r="561">
      <c r="D561" s="32"/>
      <c r="E561" s="32"/>
      <c r="N561" s="34"/>
    </row>
    <row r="562">
      <c r="D562" s="32"/>
      <c r="E562" s="32"/>
      <c r="N562" s="34"/>
    </row>
    <row r="563">
      <c r="D563" s="32"/>
      <c r="E563" s="32"/>
      <c r="N563" s="34"/>
    </row>
    <row r="564">
      <c r="D564" s="32"/>
      <c r="E564" s="32"/>
      <c r="N564" s="34"/>
    </row>
    <row r="565">
      <c r="D565" s="32"/>
      <c r="E565" s="32"/>
      <c r="N565" s="34"/>
    </row>
    <row r="566">
      <c r="D566" s="32"/>
      <c r="E566" s="32"/>
      <c r="N566" s="34"/>
    </row>
    <row r="567">
      <c r="D567" s="32"/>
      <c r="E567" s="32"/>
      <c r="N567" s="34"/>
    </row>
    <row r="568">
      <c r="D568" s="32"/>
      <c r="E568" s="32"/>
      <c r="N568" s="34"/>
    </row>
    <row r="569">
      <c r="D569" s="32"/>
      <c r="E569" s="32"/>
      <c r="N569" s="34"/>
    </row>
    <row r="570">
      <c r="D570" s="32"/>
      <c r="E570" s="32"/>
      <c r="N570" s="34"/>
    </row>
    <row r="571">
      <c r="D571" s="32"/>
      <c r="E571" s="32"/>
      <c r="N571" s="34"/>
    </row>
    <row r="572">
      <c r="D572" s="32"/>
      <c r="E572" s="32"/>
      <c r="N572" s="34"/>
    </row>
    <row r="573">
      <c r="D573" s="32"/>
      <c r="E573" s="32"/>
      <c r="N573" s="34"/>
    </row>
    <row r="574">
      <c r="D574" s="32"/>
      <c r="E574" s="32"/>
      <c r="N574" s="34"/>
    </row>
    <row r="575">
      <c r="D575" s="32"/>
      <c r="E575" s="32"/>
      <c r="N575" s="34"/>
    </row>
    <row r="576">
      <c r="D576" s="32"/>
      <c r="E576" s="32"/>
      <c r="N576" s="34"/>
    </row>
    <row r="577">
      <c r="D577" s="32"/>
      <c r="E577" s="32"/>
      <c r="N577" s="34"/>
    </row>
    <row r="578">
      <c r="D578" s="32"/>
      <c r="E578" s="32"/>
      <c r="N578" s="34"/>
    </row>
    <row r="579">
      <c r="D579" s="32"/>
      <c r="E579" s="32"/>
      <c r="N579" s="34"/>
    </row>
  </sheetData>
  <conditionalFormatting sqref="C35">
    <cfRule type="cellIs" dxfId="0" priority="1" operator="equal">
      <formula>0</formula>
    </cfRule>
  </conditionalFormatting>
  <conditionalFormatting sqref="C7">
    <cfRule type="containsText" dxfId="0" priority="2" operator="containsText" text="1">
      <formula>NOT(ISERROR(SEARCH(("1"),(C7))))</formula>
    </cfRule>
  </conditionalFormatting>
  <conditionalFormatting sqref="C3:C10 C15:C69">
    <cfRule type="cellIs" dxfId="1" priority="3" operator="greaterThan">
      <formula>0</formula>
    </cfRule>
  </conditionalFormatting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workbookViewId="0">
      <pane xSplit="2.0" topLeftCell="C1" activePane="topRight" state="frozen"/>
      <selection activeCell="D2" sqref="D2" pane="topRight"/>
    </sheetView>
  </sheetViews>
  <sheetFormatPr customHeight="1" defaultColWidth="12.63" defaultRowHeight="15.75"/>
  <cols>
    <col customWidth="1" min="1" max="1" width="17.88"/>
    <col customWidth="1" min="2" max="3" width="8.25"/>
    <col customWidth="1" min="4" max="4" width="3.63"/>
    <col customWidth="1" min="5" max="5" width="12.5"/>
    <col customWidth="1" min="6" max="6" width="8.25"/>
    <col customWidth="1" min="7" max="11" width="13.13"/>
    <col customWidth="1" min="12" max="18" width="8.25"/>
    <col customWidth="1" min="19" max="19" width="8.13"/>
    <col customWidth="1" min="20" max="21" width="8.25"/>
    <col customWidth="1" min="22" max="22" width="15.13"/>
    <col customWidth="1" min="23" max="23" width="19.25"/>
    <col customWidth="1" min="24" max="45" width="8.25"/>
  </cols>
  <sheetData>
    <row r="1">
      <c r="A1" s="37" t="s">
        <v>183</v>
      </c>
      <c r="B1" s="21" t="s">
        <v>65</v>
      </c>
      <c r="C1" s="38" t="s">
        <v>78</v>
      </c>
      <c r="D1" s="38"/>
      <c r="E1" s="12" t="s">
        <v>66</v>
      </c>
      <c r="F1" s="12" t="s">
        <v>67</v>
      </c>
      <c r="G1" s="12" t="s">
        <v>68</v>
      </c>
      <c r="H1" s="13" t="s">
        <v>69</v>
      </c>
      <c r="I1" s="13" t="s">
        <v>70</v>
      </c>
      <c r="J1" s="13" t="s">
        <v>71</v>
      </c>
      <c r="K1" s="12" t="s">
        <v>72</v>
      </c>
      <c r="L1" s="12" t="s">
        <v>73</v>
      </c>
      <c r="M1" s="12" t="s">
        <v>74</v>
      </c>
      <c r="N1" s="14"/>
      <c r="O1" s="15"/>
      <c r="P1" s="15"/>
      <c r="Q1" s="15"/>
      <c r="R1" s="15"/>
      <c r="T1" s="39"/>
      <c r="U1" s="38"/>
      <c r="V1" s="38" t="s">
        <v>75</v>
      </c>
      <c r="W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</row>
    <row r="2">
      <c r="A2" s="21" t="s">
        <v>76</v>
      </c>
      <c r="B2" s="38" t="s">
        <v>77</v>
      </c>
      <c r="C2" s="20"/>
      <c r="D2" s="38"/>
      <c r="E2" s="9" t="s">
        <v>79</v>
      </c>
      <c r="F2" s="9" t="s">
        <v>27</v>
      </c>
      <c r="G2" s="9" t="s">
        <v>43</v>
      </c>
      <c r="H2" s="40" t="s">
        <v>80</v>
      </c>
      <c r="I2" s="40" t="s">
        <v>27</v>
      </c>
      <c r="J2" s="40" t="s">
        <v>81</v>
      </c>
      <c r="K2" s="21" t="s">
        <v>80</v>
      </c>
      <c r="L2" s="21" t="s">
        <v>27</v>
      </c>
      <c r="M2" s="21" t="s">
        <v>81</v>
      </c>
      <c r="N2" s="21" t="s">
        <v>82</v>
      </c>
      <c r="O2" s="20"/>
      <c r="P2" s="28" t="s">
        <v>184</v>
      </c>
      <c r="Q2" s="28" t="s">
        <v>83</v>
      </c>
      <c r="R2" s="28" t="s">
        <v>84</v>
      </c>
      <c r="S2" s="28" t="s">
        <v>85</v>
      </c>
      <c r="T2" s="41" t="s">
        <v>86</v>
      </c>
      <c r="U2" s="42"/>
      <c r="V2" s="42" t="s">
        <v>87</v>
      </c>
      <c r="W2" s="36" t="s">
        <v>88</v>
      </c>
      <c r="X2" s="36" t="s">
        <v>89</v>
      </c>
      <c r="Y2" s="43" t="s">
        <v>82</v>
      </c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</row>
    <row r="3">
      <c r="A3" s="21" t="s">
        <v>185</v>
      </c>
      <c r="B3" s="44">
        <v>1.055072011E11</v>
      </c>
      <c r="C3" s="45">
        <v>0.0</v>
      </c>
      <c r="E3" s="46">
        <v>10.0</v>
      </c>
      <c r="F3" s="46">
        <v>5.0</v>
      </c>
      <c r="G3" s="46">
        <v>6.0</v>
      </c>
      <c r="H3" s="18">
        <v>8.0</v>
      </c>
      <c r="I3" s="18">
        <v>7.0</v>
      </c>
      <c r="J3" s="18">
        <v>9.0</v>
      </c>
      <c r="K3" s="24">
        <f t="shared" ref="K3:M3" si="1">E3*H3</f>
        <v>80</v>
      </c>
      <c r="L3" s="24">
        <f t="shared" si="1"/>
        <v>35</v>
      </c>
      <c r="M3" s="24">
        <f t="shared" si="1"/>
        <v>54</v>
      </c>
      <c r="N3" s="24">
        <f t="shared" ref="N3:N92" si="3">sum(K3:M3)</f>
        <v>169</v>
      </c>
      <c r="O3" s="20"/>
      <c r="P3" s="28" t="s">
        <v>186</v>
      </c>
      <c r="Q3" s="23">
        <f>average(N3:N4)</f>
        <v>184.5</v>
      </c>
      <c r="R3" s="23">
        <f>MAX(N3:N4)</f>
        <v>200</v>
      </c>
      <c r="S3" s="23">
        <f>MIN(N3:N4)</f>
        <v>169</v>
      </c>
      <c r="T3" s="23">
        <f>COUNT(N3:N4)</f>
        <v>2</v>
      </c>
      <c r="V3" s="21" t="s">
        <v>90</v>
      </c>
      <c r="W3" s="21" t="s">
        <v>92</v>
      </c>
      <c r="X3" s="28" t="s">
        <v>93</v>
      </c>
      <c r="Y3" s="47">
        <v>200.0</v>
      </c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</row>
    <row r="4">
      <c r="A4" s="21" t="s">
        <v>90</v>
      </c>
      <c r="B4" s="44">
        <v>1.6111922008E11</v>
      </c>
      <c r="C4" s="45">
        <v>0.0</v>
      </c>
      <c r="E4" s="9">
        <v>5.0</v>
      </c>
      <c r="F4" s="9">
        <v>10.0</v>
      </c>
      <c r="G4" s="9">
        <v>10.0</v>
      </c>
      <c r="H4" s="18">
        <v>8.0</v>
      </c>
      <c r="I4" s="18">
        <v>7.0</v>
      </c>
      <c r="J4" s="18">
        <v>9.0</v>
      </c>
      <c r="K4" s="24">
        <f t="shared" ref="K4:M4" si="2">E4*H4</f>
        <v>40</v>
      </c>
      <c r="L4" s="24">
        <f t="shared" si="2"/>
        <v>70</v>
      </c>
      <c r="M4" s="24">
        <f t="shared" si="2"/>
        <v>90</v>
      </c>
      <c r="N4" s="24">
        <f t="shared" si="3"/>
        <v>200</v>
      </c>
      <c r="P4" s="28" t="s">
        <v>187</v>
      </c>
      <c r="Q4" s="23">
        <f>average(N5:N8)</f>
        <v>118.25</v>
      </c>
      <c r="R4" s="23">
        <f>MAX(N5:N8)</f>
        <v>124</v>
      </c>
      <c r="S4" s="23">
        <f>MIN(N5:N8)</f>
        <v>109</v>
      </c>
      <c r="T4" s="23">
        <f>COUNT(N5:N8)</f>
        <v>4</v>
      </c>
      <c r="V4" s="21" t="s">
        <v>188</v>
      </c>
      <c r="W4" s="21" t="s">
        <v>92</v>
      </c>
      <c r="X4" s="28" t="s">
        <v>93</v>
      </c>
      <c r="Y4" s="48">
        <v>200.0</v>
      </c>
    </row>
    <row r="5">
      <c r="A5" s="21" t="s">
        <v>102</v>
      </c>
      <c r="B5" s="29">
        <v>1.03000201501E11</v>
      </c>
      <c r="C5" s="45">
        <v>0.0</v>
      </c>
      <c r="E5" s="9">
        <v>3.0</v>
      </c>
      <c r="F5" s="9">
        <v>4.0</v>
      </c>
      <c r="G5" s="9">
        <v>8.0</v>
      </c>
      <c r="H5" s="18">
        <v>8.0</v>
      </c>
      <c r="I5" s="18">
        <v>7.0</v>
      </c>
      <c r="J5" s="18">
        <v>9.0</v>
      </c>
      <c r="K5" s="24">
        <f t="shared" ref="K5:M5" si="4">E5*H5</f>
        <v>24</v>
      </c>
      <c r="L5" s="24">
        <f t="shared" si="4"/>
        <v>28</v>
      </c>
      <c r="M5" s="24">
        <f t="shared" si="4"/>
        <v>72</v>
      </c>
      <c r="N5" s="24">
        <f t="shared" si="3"/>
        <v>124</v>
      </c>
      <c r="O5" s="20"/>
      <c r="P5" s="28" t="s">
        <v>107</v>
      </c>
      <c r="Q5" s="23">
        <f>average(N9:N15)</f>
        <v>113</v>
      </c>
      <c r="R5" s="23">
        <f>MAX(N9:N15)</f>
        <v>137</v>
      </c>
      <c r="S5" s="23">
        <f>MIN(N9:N15)</f>
        <v>90</v>
      </c>
      <c r="T5" s="23">
        <f>COUNT(N9:N15)</f>
        <v>7</v>
      </c>
      <c r="V5" s="21" t="s">
        <v>189</v>
      </c>
      <c r="W5" s="21" t="s">
        <v>190</v>
      </c>
      <c r="X5" s="28" t="s">
        <v>101</v>
      </c>
      <c r="Y5" s="48">
        <v>198.0</v>
      </c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</row>
    <row r="6">
      <c r="A6" s="21" t="s">
        <v>106</v>
      </c>
      <c r="B6" s="29">
        <v>1.030003E11</v>
      </c>
      <c r="C6" s="45">
        <v>0.0</v>
      </c>
      <c r="E6" s="9">
        <v>2.0</v>
      </c>
      <c r="F6" s="9">
        <v>4.0</v>
      </c>
      <c r="G6" s="9">
        <v>8.0</v>
      </c>
      <c r="H6" s="18">
        <v>8.0</v>
      </c>
      <c r="I6" s="18">
        <v>7.0</v>
      </c>
      <c r="J6" s="18">
        <v>9.0</v>
      </c>
      <c r="K6" s="24">
        <f t="shared" ref="K6:M6" si="5">E6*H6</f>
        <v>16</v>
      </c>
      <c r="L6" s="24">
        <f t="shared" si="5"/>
        <v>28</v>
      </c>
      <c r="M6" s="24">
        <f t="shared" si="5"/>
        <v>72</v>
      </c>
      <c r="N6" s="24">
        <f t="shared" si="3"/>
        <v>116</v>
      </c>
      <c r="P6" s="28" t="s">
        <v>191</v>
      </c>
      <c r="Q6" s="23">
        <f>average(N16,N75:N77)</f>
        <v>77.5</v>
      </c>
      <c r="R6" s="23">
        <f>MAX(N16,N75:N77)</f>
        <v>91</v>
      </c>
      <c r="S6" s="23">
        <f>MIN(N16,N75:N77)</f>
        <v>65</v>
      </c>
      <c r="T6" s="23">
        <f>COUNT(N16,N75:N77)</f>
        <v>4</v>
      </c>
      <c r="V6" s="21" t="s">
        <v>192</v>
      </c>
      <c r="W6" s="21" t="s">
        <v>193</v>
      </c>
      <c r="X6" s="28" t="s">
        <v>105</v>
      </c>
      <c r="Y6" s="48">
        <v>178.0</v>
      </c>
      <c r="AM6" s="20"/>
    </row>
    <row r="7">
      <c r="A7" s="21" t="s">
        <v>111</v>
      </c>
      <c r="B7" s="29">
        <v>1.030008001E11</v>
      </c>
      <c r="C7" s="45">
        <v>0.0</v>
      </c>
      <c r="E7" s="9">
        <v>2.0</v>
      </c>
      <c r="F7" s="9">
        <v>3.0</v>
      </c>
      <c r="G7" s="9">
        <v>8.0</v>
      </c>
      <c r="H7" s="18">
        <v>8.0</v>
      </c>
      <c r="I7" s="18">
        <v>7.0</v>
      </c>
      <c r="J7" s="18">
        <v>9.0</v>
      </c>
      <c r="K7" s="24">
        <f t="shared" ref="K7:M7" si="6">E7*H7</f>
        <v>16</v>
      </c>
      <c r="L7" s="24">
        <f t="shared" si="6"/>
        <v>21</v>
      </c>
      <c r="M7" s="24">
        <f t="shared" si="6"/>
        <v>72</v>
      </c>
      <c r="N7" s="24">
        <f t="shared" si="3"/>
        <v>109</v>
      </c>
      <c r="P7" s="28" t="s">
        <v>115</v>
      </c>
      <c r="Q7" s="23">
        <f>N17</f>
        <v>112</v>
      </c>
      <c r="R7" s="23">
        <f>N17</f>
        <v>112</v>
      </c>
      <c r="S7" s="23">
        <f>N17</f>
        <v>112</v>
      </c>
      <c r="T7" s="28">
        <v>1.0</v>
      </c>
      <c r="V7" s="21" t="s">
        <v>185</v>
      </c>
      <c r="W7" s="21" t="s">
        <v>194</v>
      </c>
      <c r="X7" s="28" t="s">
        <v>110</v>
      </c>
      <c r="Y7" s="49">
        <v>169.0</v>
      </c>
    </row>
    <row r="8">
      <c r="A8" s="21" t="s">
        <v>108</v>
      </c>
      <c r="B8" s="29">
        <v>1.03000801101E11</v>
      </c>
      <c r="C8" s="45">
        <v>0.0</v>
      </c>
      <c r="E8" s="9">
        <v>3.0</v>
      </c>
      <c r="F8" s="9">
        <v>4.0</v>
      </c>
      <c r="G8" s="9">
        <v>8.0</v>
      </c>
      <c r="H8" s="18">
        <v>8.0</v>
      </c>
      <c r="I8" s="18">
        <v>7.0</v>
      </c>
      <c r="J8" s="18">
        <v>9.0</v>
      </c>
      <c r="K8" s="24">
        <f t="shared" ref="K8:M8" si="7">E8*H8</f>
        <v>24</v>
      </c>
      <c r="L8" s="24">
        <f t="shared" si="7"/>
        <v>28</v>
      </c>
      <c r="M8" s="24">
        <f t="shared" si="7"/>
        <v>72</v>
      </c>
      <c r="N8" s="24">
        <f t="shared" si="3"/>
        <v>124</v>
      </c>
      <c r="P8" s="28" t="s">
        <v>118</v>
      </c>
      <c r="Q8" s="23">
        <f>average(N18:N69)</f>
        <v>68.96153846</v>
      </c>
      <c r="R8" s="23">
        <f>MAX(N18:N69)</f>
        <v>89</v>
      </c>
      <c r="S8" s="23">
        <f>MIN(N18:N69)</f>
        <v>58</v>
      </c>
      <c r="T8" s="23">
        <f>COUNT(N18:N69)</f>
        <v>52</v>
      </c>
      <c r="V8" s="21" t="s">
        <v>195</v>
      </c>
      <c r="W8" s="21" t="s">
        <v>194</v>
      </c>
      <c r="X8" s="28" t="s">
        <v>110</v>
      </c>
      <c r="Y8" s="48">
        <v>169.0</v>
      </c>
    </row>
    <row r="9">
      <c r="A9" s="21" t="s">
        <v>196</v>
      </c>
      <c r="B9" s="29">
        <v>1.025002007E11</v>
      </c>
      <c r="C9" s="45">
        <v>0.0</v>
      </c>
      <c r="E9" s="46">
        <v>8.0</v>
      </c>
      <c r="F9" s="46">
        <v>3.0</v>
      </c>
      <c r="G9" s="46">
        <v>4.0</v>
      </c>
      <c r="H9" s="18">
        <v>8.0</v>
      </c>
      <c r="I9" s="18">
        <v>7.0</v>
      </c>
      <c r="J9" s="18">
        <v>9.0</v>
      </c>
      <c r="K9" s="24">
        <f t="shared" ref="K9:M9" si="8">E9*H9</f>
        <v>64</v>
      </c>
      <c r="L9" s="24">
        <f t="shared" si="8"/>
        <v>21</v>
      </c>
      <c r="M9" s="24">
        <f t="shared" si="8"/>
        <v>36</v>
      </c>
      <c r="N9" s="24">
        <f t="shared" si="3"/>
        <v>121</v>
      </c>
      <c r="P9" s="28" t="s">
        <v>197</v>
      </c>
      <c r="Q9" s="23">
        <f t="shared" ref="Q9:Q13" si="10">N70</f>
        <v>89</v>
      </c>
      <c r="R9" s="23">
        <v>89.0</v>
      </c>
      <c r="S9" s="23">
        <v>89.0</v>
      </c>
      <c r="T9" s="28">
        <v>1.0</v>
      </c>
      <c r="V9" s="21" t="s">
        <v>198</v>
      </c>
      <c r="W9" s="21" t="s">
        <v>199</v>
      </c>
      <c r="X9" s="28" t="s">
        <v>114</v>
      </c>
      <c r="Y9" s="48">
        <v>166.0</v>
      </c>
    </row>
    <row r="10">
      <c r="A10" s="21" t="s">
        <v>200</v>
      </c>
      <c r="B10" s="29">
        <v>1.025011005E11</v>
      </c>
      <c r="C10" s="45">
        <v>0.0</v>
      </c>
      <c r="E10" s="46">
        <v>6.0</v>
      </c>
      <c r="F10" s="46">
        <v>3.0</v>
      </c>
      <c r="G10" s="46">
        <v>4.0</v>
      </c>
      <c r="H10" s="18">
        <v>8.0</v>
      </c>
      <c r="I10" s="18">
        <v>7.0</v>
      </c>
      <c r="J10" s="18">
        <v>9.0</v>
      </c>
      <c r="K10" s="24">
        <f t="shared" ref="K10:M10" si="9">E10*H10</f>
        <v>48</v>
      </c>
      <c r="L10" s="24">
        <f t="shared" si="9"/>
        <v>21</v>
      </c>
      <c r="M10" s="24">
        <f t="shared" si="9"/>
        <v>36</v>
      </c>
      <c r="N10" s="24">
        <f t="shared" si="3"/>
        <v>105</v>
      </c>
      <c r="P10" s="28" t="s">
        <v>201</v>
      </c>
      <c r="Q10" s="23">
        <f t="shared" si="10"/>
        <v>200</v>
      </c>
      <c r="R10" s="23">
        <v>200.0</v>
      </c>
      <c r="S10" s="23">
        <v>200.0</v>
      </c>
      <c r="T10" s="28">
        <v>1.0</v>
      </c>
      <c r="V10" s="21" t="s">
        <v>99</v>
      </c>
      <c r="W10" s="21" t="s">
        <v>100</v>
      </c>
      <c r="X10" s="28" t="s">
        <v>117</v>
      </c>
      <c r="Y10" s="50">
        <v>156.0</v>
      </c>
    </row>
    <row r="11">
      <c r="A11" s="21" t="s">
        <v>202</v>
      </c>
      <c r="B11" s="29">
        <v>1.025011011E11</v>
      </c>
      <c r="C11" s="45">
        <v>0.0</v>
      </c>
      <c r="E11" s="46">
        <v>5.0</v>
      </c>
      <c r="F11" s="46">
        <v>2.0</v>
      </c>
      <c r="G11" s="46">
        <v>4.0</v>
      </c>
      <c r="H11" s="18">
        <v>8.0</v>
      </c>
      <c r="I11" s="18">
        <v>7.0</v>
      </c>
      <c r="J11" s="18">
        <v>9.0</v>
      </c>
      <c r="K11" s="24">
        <f t="shared" ref="K11:M11" si="11">E11*H11</f>
        <v>40</v>
      </c>
      <c r="L11" s="24">
        <f t="shared" si="11"/>
        <v>14</v>
      </c>
      <c r="M11" s="24">
        <f t="shared" si="11"/>
        <v>36</v>
      </c>
      <c r="N11" s="24">
        <f t="shared" si="3"/>
        <v>90</v>
      </c>
      <c r="P11" s="28" t="s">
        <v>103</v>
      </c>
      <c r="Q11" s="23">
        <f t="shared" si="10"/>
        <v>153</v>
      </c>
      <c r="R11" s="23">
        <v>153.0</v>
      </c>
      <c r="S11" s="23">
        <v>153.0</v>
      </c>
      <c r="T11" s="28">
        <v>1.0</v>
      </c>
      <c r="V11" s="21" t="s">
        <v>203</v>
      </c>
      <c r="W11" s="21" t="s">
        <v>204</v>
      </c>
      <c r="X11" s="28" t="s">
        <v>120</v>
      </c>
      <c r="Y11" s="48">
        <v>153.0</v>
      </c>
    </row>
    <row r="12">
      <c r="A12" s="21" t="s">
        <v>205</v>
      </c>
      <c r="B12" s="29">
        <v>1.02501200601E11</v>
      </c>
      <c r="C12" s="45">
        <v>0.0</v>
      </c>
      <c r="E12" s="46">
        <v>9.0</v>
      </c>
      <c r="F12" s="46">
        <v>2.0</v>
      </c>
      <c r="G12" s="46">
        <v>4.0</v>
      </c>
      <c r="H12" s="18">
        <v>8.0</v>
      </c>
      <c r="I12" s="18">
        <v>7.0</v>
      </c>
      <c r="J12" s="18">
        <v>9.0</v>
      </c>
      <c r="K12" s="24">
        <f t="shared" ref="K12:M12" si="12">E12*H12</f>
        <v>72</v>
      </c>
      <c r="L12" s="24">
        <f t="shared" si="12"/>
        <v>14</v>
      </c>
      <c r="M12" s="24">
        <f t="shared" si="12"/>
        <v>36</v>
      </c>
      <c r="N12" s="24">
        <f t="shared" si="3"/>
        <v>122</v>
      </c>
      <c r="P12" s="28" t="s">
        <v>206</v>
      </c>
      <c r="Q12" s="23">
        <f t="shared" si="10"/>
        <v>90</v>
      </c>
      <c r="R12" s="23">
        <v>90.0</v>
      </c>
      <c r="S12" s="23">
        <v>90.0</v>
      </c>
      <c r="T12" s="28">
        <v>1.0</v>
      </c>
      <c r="V12" s="21" t="s">
        <v>207</v>
      </c>
      <c r="W12" s="21" t="s">
        <v>208</v>
      </c>
      <c r="X12" s="28" t="s">
        <v>123</v>
      </c>
      <c r="Y12" s="48">
        <v>138.0</v>
      </c>
    </row>
    <row r="13">
      <c r="A13" s="21" t="s">
        <v>209</v>
      </c>
      <c r="B13" s="29">
        <v>1.02501900102E11</v>
      </c>
      <c r="C13" s="45">
        <v>0.0</v>
      </c>
      <c r="E13" s="46">
        <v>8.0</v>
      </c>
      <c r="F13" s="46">
        <v>3.0</v>
      </c>
      <c r="G13" s="46">
        <v>4.0</v>
      </c>
      <c r="H13" s="18">
        <v>8.0</v>
      </c>
      <c r="I13" s="18">
        <v>7.0</v>
      </c>
      <c r="J13" s="18">
        <v>9.0</v>
      </c>
      <c r="K13" s="24">
        <f t="shared" ref="K13:M13" si="13">E13*H13</f>
        <v>64</v>
      </c>
      <c r="L13" s="24">
        <f t="shared" si="13"/>
        <v>21</v>
      </c>
      <c r="M13" s="24">
        <f t="shared" si="13"/>
        <v>36</v>
      </c>
      <c r="N13" s="24">
        <f t="shared" si="3"/>
        <v>121</v>
      </c>
      <c r="P13" s="28" t="s">
        <v>210</v>
      </c>
      <c r="Q13" s="23">
        <f t="shared" si="10"/>
        <v>166</v>
      </c>
      <c r="R13" s="23">
        <v>166.0</v>
      </c>
      <c r="S13" s="23">
        <v>166.0</v>
      </c>
      <c r="T13" s="28">
        <v>1.0</v>
      </c>
      <c r="V13" s="21" t="s">
        <v>211</v>
      </c>
      <c r="X13" s="28" t="s">
        <v>126</v>
      </c>
      <c r="Y13" s="47">
        <v>137.0</v>
      </c>
    </row>
    <row r="14">
      <c r="A14" s="21" t="s">
        <v>211</v>
      </c>
      <c r="B14" s="29">
        <v>1.025059005E11</v>
      </c>
      <c r="C14" s="45">
        <v>0.0</v>
      </c>
      <c r="E14" s="46">
        <v>6.0</v>
      </c>
      <c r="F14" s="46">
        <v>5.0</v>
      </c>
      <c r="G14" s="46">
        <v>6.0</v>
      </c>
      <c r="H14" s="18">
        <v>8.0</v>
      </c>
      <c r="I14" s="18">
        <v>7.0</v>
      </c>
      <c r="J14" s="18">
        <v>9.0</v>
      </c>
      <c r="K14" s="24">
        <f t="shared" ref="K14:M14" si="14">E14*H14</f>
        <v>48</v>
      </c>
      <c r="L14" s="24">
        <f t="shared" si="14"/>
        <v>35</v>
      </c>
      <c r="M14" s="24">
        <f t="shared" si="14"/>
        <v>54</v>
      </c>
      <c r="N14" s="24">
        <f t="shared" si="3"/>
        <v>137</v>
      </c>
      <c r="P14" s="28" t="s">
        <v>212</v>
      </c>
      <c r="Q14" s="23">
        <f>average(N78:N84)</f>
        <v>133.2857143</v>
      </c>
      <c r="R14" s="23">
        <f>MAX(N78:N84)</f>
        <v>198</v>
      </c>
      <c r="S14" s="23">
        <f>MIN(N78:N84)</f>
        <v>57</v>
      </c>
      <c r="T14" s="23">
        <f>COUNT(N78:N84)</f>
        <v>7</v>
      </c>
      <c r="V14" s="21" t="s">
        <v>213</v>
      </c>
      <c r="X14" s="28" t="s">
        <v>214</v>
      </c>
      <c r="Y14" s="48">
        <v>137.0</v>
      </c>
    </row>
    <row r="15">
      <c r="A15" s="21" t="s">
        <v>215</v>
      </c>
      <c r="B15" s="29">
        <v>6.16110732004E11</v>
      </c>
      <c r="C15" s="45">
        <v>0.0</v>
      </c>
      <c r="E15" s="46">
        <v>7.0</v>
      </c>
      <c r="F15" s="46">
        <v>3.0</v>
      </c>
      <c r="G15" s="46">
        <v>2.0</v>
      </c>
      <c r="H15" s="18">
        <v>8.0</v>
      </c>
      <c r="I15" s="18">
        <v>7.0</v>
      </c>
      <c r="J15" s="18">
        <v>9.0</v>
      </c>
      <c r="K15" s="24">
        <f t="shared" ref="K15:M15" si="15">E15*H15</f>
        <v>56</v>
      </c>
      <c r="L15" s="24">
        <f t="shared" si="15"/>
        <v>21</v>
      </c>
      <c r="M15" s="24">
        <f t="shared" si="15"/>
        <v>18</v>
      </c>
      <c r="N15" s="24">
        <f t="shared" si="3"/>
        <v>95</v>
      </c>
      <c r="P15" s="28" t="s">
        <v>216</v>
      </c>
      <c r="Q15" s="23">
        <f>N85</f>
        <v>100</v>
      </c>
      <c r="R15" s="23">
        <v>100.0</v>
      </c>
      <c r="S15" s="23">
        <v>100.0</v>
      </c>
      <c r="T15" s="28">
        <v>1.0</v>
      </c>
      <c r="V15" s="21" t="s">
        <v>217</v>
      </c>
      <c r="Y15" s="48">
        <v>129.0</v>
      </c>
    </row>
    <row r="16">
      <c r="A16" s="21" t="s">
        <v>128</v>
      </c>
      <c r="B16" s="29">
        <v>1.6113234E11</v>
      </c>
      <c r="C16" s="45">
        <v>0.0</v>
      </c>
      <c r="E16" s="46">
        <v>2.0</v>
      </c>
      <c r="F16" s="21">
        <v>3.0</v>
      </c>
      <c r="G16" s="21">
        <v>6.0</v>
      </c>
      <c r="H16" s="18">
        <v>8.0</v>
      </c>
      <c r="I16" s="18">
        <v>7.0</v>
      </c>
      <c r="J16" s="18">
        <v>9.0</v>
      </c>
      <c r="K16" s="24">
        <f t="shared" ref="K16:M16" si="16">E16*H16</f>
        <v>16</v>
      </c>
      <c r="L16" s="24">
        <f t="shared" si="16"/>
        <v>21</v>
      </c>
      <c r="M16" s="24">
        <f t="shared" si="16"/>
        <v>54</v>
      </c>
      <c r="N16" s="24">
        <f t="shared" si="3"/>
        <v>91</v>
      </c>
      <c r="P16" s="28" t="s">
        <v>218</v>
      </c>
      <c r="Q16" s="23">
        <f>average(N86:N87)</f>
        <v>122</v>
      </c>
      <c r="R16" s="23">
        <f>MAX(N86:N87)</f>
        <v>128</v>
      </c>
      <c r="S16" s="23">
        <f>MIN(N86:N87)</f>
        <v>116</v>
      </c>
      <c r="T16" s="23">
        <f>COUNT(N86:N87)</f>
        <v>2</v>
      </c>
      <c r="V16" s="21" t="s">
        <v>219</v>
      </c>
      <c r="Y16" s="48">
        <v>128.0</v>
      </c>
    </row>
    <row r="17">
      <c r="A17" s="21" t="s">
        <v>115</v>
      </c>
      <c r="B17" s="29">
        <v>1.4110421048E10</v>
      </c>
      <c r="C17" s="45">
        <v>0.0</v>
      </c>
      <c r="D17" s="9"/>
      <c r="E17" s="9">
        <v>2.0</v>
      </c>
      <c r="F17" s="9">
        <v>6.0</v>
      </c>
      <c r="G17" s="9">
        <v>6.0</v>
      </c>
      <c r="H17" s="18">
        <v>8.0</v>
      </c>
      <c r="I17" s="18">
        <v>7.0</v>
      </c>
      <c r="J17" s="18">
        <v>9.0</v>
      </c>
      <c r="K17" s="24">
        <f t="shared" ref="K17:M17" si="17">E17*H17</f>
        <v>16</v>
      </c>
      <c r="L17" s="24">
        <f t="shared" si="17"/>
        <v>42</v>
      </c>
      <c r="M17" s="24">
        <f t="shared" si="17"/>
        <v>54</v>
      </c>
      <c r="N17" s="24">
        <f t="shared" si="3"/>
        <v>112</v>
      </c>
      <c r="P17" s="28" t="s">
        <v>95</v>
      </c>
      <c r="Q17" s="23">
        <f>average(N88:N89)</f>
        <v>129</v>
      </c>
      <c r="R17" s="23">
        <f>MAX(N88:N89)</f>
        <v>138</v>
      </c>
      <c r="S17" s="23">
        <f>MIN(N88:N89)</f>
        <v>120</v>
      </c>
      <c r="T17" s="23">
        <f>COUNT(N88:N89)</f>
        <v>2</v>
      </c>
      <c r="V17" s="21" t="s">
        <v>102</v>
      </c>
      <c r="X17" s="23"/>
      <c r="Y17" s="47">
        <v>124.0</v>
      </c>
    </row>
    <row r="18">
      <c r="A18" s="21" t="s">
        <v>130</v>
      </c>
      <c r="B18" s="29">
        <v>1.511171E10</v>
      </c>
      <c r="C18" s="45">
        <v>0.0</v>
      </c>
      <c r="E18" s="46">
        <v>4.0</v>
      </c>
      <c r="F18" s="46">
        <v>3.0</v>
      </c>
      <c r="G18" s="46">
        <v>4.0</v>
      </c>
      <c r="H18" s="18">
        <v>8.0</v>
      </c>
      <c r="I18" s="18">
        <v>7.0</v>
      </c>
      <c r="J18" s="18">
        <v>9.0</v>
      </c>
      <c r="K18" s="24">
        <f t="shared" ref="K18:M18" si="18">E18*H18</f>
        <v>32</v>
      </c>
      <c r="L18" s="24">
        <f t="shared" si="18"/>
        <v>21</v>
      </c>
      <c r="M18" s="24">
        <f t="shared" si="18"/>
        <v>36</v>
      </c>
      <c r="N18" s="24">
        <f t="shared" si="3"/>
        <v>89</v>
      </c>
      <c r="P18" s="28" t="s">
        <v>220</v>
      </c>
      <c r="Q18" s="23">
        <f t="shared" ref="Q18:Q20" si="20">N90</f>
        <v>106</v>
      </c>
      <c r="R18" s="23">
        <v>106.0</v>
      </c>
      <c r="S18" s="23">
        <v>106.0</v>
      </c>
      <c r="T18" s="28">
        <v>1.0</v>
      </c>
      <c r="V18" s="21" t="s">
        <v>108</v>
      </c>
      <c r="X18" s="23"/>
      <c r="Y18" s="47">
        <v>124.0</v>
      </c>
    </row>
    <row r="19">
      <c r="A19" s="21" t="s">
        <v>134</v>
      </c>
      <c r="B19" s="29">
        <v>1.51116E10</v>
      </c>
      <c r="C19" s="45">
        <v>0.0</v>
      </c>
      <c r="E19" s="46">
        <v>2.0</v>
      </c>
      <c r="F19" s="46">
        <v>3.0</v>
      </c>
      <c r="G19" s="46">
        <v>4.0</v>
      </c>
      <c r="H19" s="18">
        <v>8.0</v>
      </c>
      <c r="I19" s="18">
        <v>7.0</v>
      </c>
      <c r="J19" s="18">
        <v>9.0</v>
      </c>
      <c r="K19" s="24">
        <f t="shared" ref="K19:M19" si="19">E19*H19</f>
        <v>16</v>
      </c>
      <c r="L19" s="24">
        <f t="shared" si="19"/>
        <v>21</v>
      </c>
      <c r="M19" s="24">
        <f t="shared" si="19"/>
        <v>36</v>
      </c>
      <c r="N19" s="24">
        <f t="shared" si="3"/>
        <v>73</v>
      </c>
      <c r="P19" s="28" t="s">
        <v>221</v>
      </c>
      <c r="Q19" s="23">
        <f t="shared" si="20"/>
        <v>178</v>
      </c>
      <c r="R19" s="23">
        <v>178.0</v>
      </c>
      <c r="S19" s="23">
        <v>178.0</v>
      </c>
      <c r="T19" s="28">
        <v>1.0</v>
      </c>
      <c r="V19" s="21" t="s">
        <v>222</v>
      </c>
      <c r="Y19" s="48">
        <v>124.0</v>
      </c>
    </row>
    <row r="20">
      <c r="A20" s="21" t="s">
        <v>136</v>
      </c>
      <c r="B20" s="29">
        <v>7.8022034E10</v>
      </c>
      <c r="C20" s="45">
        <v>0.0</v>
      </c>
      <c r="D20" s="9"/>
      <c r="E20" s="9">
        <v>3.0</v>
      </c>
      <c r="F20" s="9">
        <v>3.0</v>
      </c>
      <c r="G20" s="9">
        <v>4.0</v>
      </c>
      <c r="H20" s="18">
        <v>8.0</v>
      </c>
      <c r="I20" s="18">
        <v>7.0</v>
      </c>
      <c r="J20" s="18">
        <v>9.0</v>
      </c>
      <c r="K20" s="24">
        <f t="shared" ref="K20:M20" si="21">E20*H20</f>
        <v>24</v>
      </c>
      <c r="L20" s="24">
        <f t="shared" si="21"/>
        <v>21</v>
      </c>
      <c r="M20" s="24">
        <f t="shared" si="21"/>
        <v>36</v>
      </c>
      <c r="N20" s="24">
        <f t="shared" si="3"/>
        <v>81</v>
      </c>
      <c r="P20" s="21" t="s">
        <v>99</v>
      </c>
      <c r="Q20" s="23">
        <f t="shared" si="20"/>
        <v>156</v>
      </c>
      <c r="R20" s="23">
        <v>178.0</v>
      </c>
      <c r="S20" s="23">
        <v>178.0</v>
      </c>
      <c r="V20" s="21" t="s">
        <v>205</v>
      </c>
      <c r="X20" s="23"/>
      <c r="Y20" s="47">
        <v>122.0</v>
      </c>
    </row>
    <row r="21">
      <c r="A21" s="21" t="s">
        <v>138</v>
      </c>
      <c r="B21" s="29">
        <v>1.511174E10</v>
      </c>
      <c r="C21" s="45">
        <v>0.0</v>
      </c>
      <c r="D21" s="9"/>
      <c r="E21" s="9">
        <v>1.0</v>
      </c>
      <c r="F21" s="9">
        <v>3.0</v>
      </c>
      <c r="G21" s="9">
        <v>4.0</v>
      </c>
      <c r="H21" s="18">
        <v>8.0</v>
      </c>
      <c r="I21" s="18">
        <v>7.0</v>
      </c>
      <c r="J21" s="18">
        <v>9.0</v>
      </c>
      <c r="K21" s="24">
        <f t="shared" ref="K21:M21" si="22">E21*H21</f>
        <v>8</v>
      </c>
      <c r="L21" s="24">
        <f t="shared" si="22"/>
        <v>21</v>
      </c>
      <c r="M21" s="24">
        <f t="shared" si="22"/>
        <v>36</v>
      </c>
      <c r="N21" s="24">
        <f t="shared" si="3"/>
        <v>65</v>
      </c>
      <c r="V21" s="21" t="s">
        <v>196</v>
      </c>
      <c r="X21" s="23"/>
      <c r="Y21" s="47">
        <v>121.0</v>
      </c>
    </row>
    <row r="22">
      <c r="A22" s="21" t="s">
        <v>140</v>
      </c>
      <c r="B22" s="29">
        <v>1.5112019E10</v>
      </c>
      <c r="C22" s="45">
        <v>0.0</v>
      </c>
      <c r="D22" s="9"/>
      <c r="E22" s="9">
        <v>3.0</v>
      </c>
      <c r="F22" s="9">
        <v>3.0</v>
      </c>
      <c r="G22" s="9">
        <v>4.0</v>
      </c>
      <c r="H22" s="18">
        <v>8.0</v>
      </c>
      <c r="I22" s="18">
        <v>7.0</v>
      </c>
      <c r="J22" s="18">
        <v>9.0</v>
      </c>
      <c r="K22" s="24">
        <f t="shared" ref="K22:M22" si="23">E22*H22</f>
        <v>24</v>
      </c>
      <c r="L22" s="24">
        <f t="shared" si="23"/>
        <v>21</v>
      </c>
      <c r="M22" s="24">
        <f t="shared" si="23"/>
        <v>36</v>
      </c>
      <c r="N22" s="24">
        <f t="shared" si="3"/>
        <v>81</v>
      </c>
      <c r="V22" s="21" t="s">
        <v>209</v>
      </c>
      <c r="X22" s="23"/>
      <c r="Y22" s="47">
        <v>121.0</v>
      </c>
    </row>
    <row r="23">
      <c r="A23" s="21" t="s">
        <v>133</v>
      </c>
      <c r="B23" s="29">
        <v>1.5112018E10</v>
      </c>
      <c r="C23" s="45">
        <v>0.0</v>
      </c>
      <c r="D23" s="9"/>
      <c r="E23" s="9">
        <v>1.0</v>
      </c>
      <c r="F23" s="9">
        <v>3.0</v>
      </c>
      <c r="G23" s="9">
        <v>6.0</v>
      </c>
      <c r="H23" s="18">
        <v>8.0</v>
      </c>
      <c r="I23" s="18">
        <v>7.0</v>
      </c>
      <c r="J23" s="18">
        <v>9.0</v>
      </c>
      <c r="K23" s="24">
        <f t="shared" ref="K23:M23" si="24">E23*H23</f>
        <v>8</v>
      </c>
      <c r="L23" s="24">
        <f t="shared" si="24"/>
        <v>21</v>
      </c>
      <c r="M23" s="24">
        <f t="shared" si="24"/>
        <v>54</v>
      </c>
      <c r="N23" s="24">
        <f t="shared" si="3"/>
        <v>83</v>
      </c>
      <c r="V23" s="21" t="s">
        <v>94</v>
      </c>
      <c r="Y23" s="48">
        <v>120.0</v>
      </c>
    </row>
    <row r="24">
      <c r="A24" s="21" t="s">
        <v>143</v>
      </c>
      <c r="B24" s="29">
        <v>1.511212E10</v>
      </c>
      <c r="C24" s="45">
        <v>0.0</v>
      </c>
      <c r="D24" s="9"/>
      <c r="E24" s="9">
        <v>2.0</v>
      </c>
      <c r="F24" s="9">
        <v>3.0</v>
      </c>
      <c r="G24" s="9">
        <v>4.0</v>
      </c>
      <c r="H24" s="18">
        <v>8.0</v>
      </c>
      <c r="I24" s="18">
        <v>7.0</v>
      </c>
      <c r="J24" s="18">
        <v>9.0</v>
      </c>
      <c r="K24" s="24">
        <f t="shared" ref="K24:M24" si="25">E24*H24</f>
        <v>16</v>
      </c>
      <c r="L24" s="24">
        <f t="shared" si="25"/>
        <v>21</v>
      </c>
      <c r="M24" s="24">
        <f t="shared" si="25"/>
        <v>36</v>
      </c>
      <c r="N24" s="24">
        <f t="shared" si="3"/>
        <v>73</v>
      </c>
      <c r="V24" s="21" t="s">
        <v>223</v>
      </c>
      <c r="Y24" s="48">
        <v>119.0</v>
      </c>
    </row>
    <row r="25">
      <c r="A25" s="21" t="s">
        <v>135</v>
      </c>
      <c r="B25" s="29">
        <v>1.511211E10</v>
      </c>
      <c r="C25" s="45">
        <v>0.0</v>
      </c>
      <c r="D25" s="9"/>
      <c r="E25" s="9">
        <v>1.0</v>
      </c>
      <c r="F25" s="9">
        <v>3.0</v>
      </c>
      <c r="G25" s="9">
        <v>6.0</v>
      </c>
      <c r="H25" s="18">
        <v>8.0</v>
      </c>
      <c r="I25" s="18">
        <v>7.0</v>
      </c>
      <c r="J25" s="18">
        <v>9.0</v>
      </c>
      <c r="K25" s="24">
        <f t="shared" ref="K25:M25" si="26">E25*H25</f>
        <v>8</v>
      </c>
      <c r="L25" s="24">
        <f t="shared" si="26"/>
        <v>21</v>
      </c>
      <c r="M25" s="24">
        <f t="shared" si="26"/>
        <v>54</v>
      </c>
      <c r="N25" s="24">
        <f t="shared" si="3"/>
        <v>83</v>
      </c>
      <c r="V25" s="21" t="s">
        <v>106</v>
      </c>
      <c r="X25" s="23"/>
      <c r="Y25" s="47">
        <v>116.0</v>
      </c>
    </row>
    <row r="26">
      <c r="A26" s="21" t="s">
        <v>137</v>
      </c>
      <c r="B26" s="29">
        <v>1.5112042E10</v>
      </c>
      <c r="C26" s="45">
        <v>0.0</v>
      </c>
      <c r="D26" s="9"/>
      <c r="E26" s="9">
        <v>1.0</v>
      </c>
      <c r="F26" s="9">
        <v>3.0</v>
      </c>
      <c r="G26" s="9">
        <v>6.0</v>
      </c>
      <c r="H26" s="18">
        <v>8.0</v>
      </c>
      <c r="I26" s="18">
        <v>7.0</v>
      </c>
      <c r="J26" s="18">
        <v>9.0</v>
      </c>
      <c r="K26" s="24">
        <f t="shared" ref="K26:M26" si="27">E26*H26</f>
        <v>8</v>
      </c>
      <c r="L26" s="24">
        <f t="shared" si="27"/>
        <v>21</v>
      </c>
      <c r="M26" s="24">
        <f t="shared" si="27"/>
        <v>54</v>
      </c>
      <c r="N26" s="24">
        <f t="shared" si="3"/>
        <v>83</v>
      </c>
      <c r="V26" s="21" t="s">
        <v>224</v>
      </c>
      <c r="Y26" s="48">
        <v>116.0</v>
      </c>
    </row>
    <row r="27">
      <c r="A27" s="21" t="s">
        <v>139</v>
      </c>
      <c r="B27" s="29">
        <v>1.5112018E10</v>
      </c>
      <c r="C27" s="45">
        <v>0.0</v>
      </c>
      <c r="D27" s="9"/>
      <c r="E27" s="9">
        <v>1.0</v>
      </c>
      <c r="F27" s="9">
        <v>3.0</v>
      </c>
      <c r="G27" s="9">
        <v>6.0</v>
      </c>
      <c r="H27" s="18">
        <v>8.0</v>
      </c>
      <c r="I27" s="18">
        <v>7.0</v>
      </c>
      <c r="J27" s="18">
        <v>9.0</v>
      </c>
      <c r="K27" s="24">
        <f t="shared" ref="K27:M27" si="28">E27*H27</f>
        <v>8</v>
      </c>
      <c r="L27" s="24">
        <f t="shared" si="28"/>
        <v>21</v>
      </c>
      <c r="M27" s="24">
        <f t="shared" si="28"/>
        <v>54</v>
      </c>
      <c r="N27" s="24">
        <f t="shared" si="3"/>
        <v>83</v>
      </c>
      <c r="V27" s="21" t="s">
        <v>115</v>
      </c>
      <c r="X27" s="23"/>
      <c r="Y27" s="47">
        <v>112.0</v>
      </c>
    </row>
    <row r="28">
      <c r="A28" s="21" t="s">
        <v>146</v>
      </c>
      <c r="B28" s="29">
        <v>1.511212E10</v>
      </c>
      <c r="C28" s="45">
        <v>0.0</v>
      </c>
      <c r="D28" s="9"/>
      <c r="E28" s="9">
        <v>2.0</v>
      </c>
      <c r="F28" s="9">
        <v>3.0</v>
      </c>
      <c r="G28" s="9">
        <v>4.0</v>
      </c>
      <c r="H28" s="18">
        <v>8.0</v>
      </c>
      <c r="I28" s="18">
        <v>7.0</v>
      </c>
      <c r="J28" s="18">
        <v>9.0</v>
      </c>
      <c r="K28" s="24">
        <f t="shared" ref="K28:M28" si="29">E28*H28</f>
        <v>16</v>
      </c>
      <c r="L28" s="24">
        <f t="shared" si="29"/>
        <v>21</v>
      </c>
      <c r="M28" s="24">
        <f t="shared" si="29"/>
        <v>36</v>
      </c>
      <c r="N28" s="24">
        <f t="shared" si="3"/>
        <v>73</v>
      </c>
      <c r="V28" s="21" t="s">
        <v>111</v>
      </c>
      <c r="X28" s="23"/>
      <c r="Y28" s="47">
        <v>109.0</v>
      </c>
    </row>
    <row r="29">
      <c r="A29" s="21" t="s">
        <v>144</v>
      </c>
      <c r="B29" s="29">
        <v>1.51120436E10</v>
      </c>
      <c r="C29" s="45">
        <v>0.0</v>
      </c>
      <c r="D29" s="9"/>
      <c r="E29" s="9">
        <v>3.0</v>
      </c>
      <c r="F29" s="9">
        <v>3.0</v>
      </c>
      <c r="G29" s="9">
        <v>4.0</v>
      </c>
      <c r="H29" s="18">
        <v>8.0</v>
      </c>
      <c r="I29" s="18">
        <v>7.0</v>
      </c>
      <c r="J29" s="18">
        <v>9.0</v>
      </c>
      <c r="K29" s="24">
        <f t="shared" ref="K29:M29" si="30">E29*H29</f>
        <v>24</v>
      </c>
      <c r="L29" s="24">
        <f t="shared" si="30"/>
        <v>21</v>
      </c>
      <c r="M29" s="24">
        <f t="shared" si="30"/>
        <v>36</v>
      </c>
      <c r="N29" s="24">
        <f t="shared" si="3"/>
        <v>81</v>
      </c>
      <c r="V29" s="21" t="s">
        <v>225</v>
      </c>
      <c r="Y29" s="48">
        <v>106.0</v>
      </c>
    </row>
    <row r="30">
      <c r="A30" s="21" t="s">
        <v>131</v>
      </c>
      <c r="B30" s="29">
        <v>7.8018014E10</v>
      </c>
      <c r="C30" s="45">
        <v>0.0</v>
      </c>
      <c r="D30" s="9"/>
      <c r="E30" s="9">
        <v>4.0</v>
      </c>
      <c r="F30" s="9">
        <v>3.0</v>
      </c>
      <c r="G30" s="9">
        <v>4.0</v>
      </c>
      <c r="H30" s="18">
        <v>8.0</v>
      </c>
      <c r="I30" s="18">
        <v>7.0</v>
      </c>
      <c r="J30" s="18">
        <v>9.0</v>
      </c>
      <c r="K30" s="24">
        <f t="shared" ref="K30:M30" si="31">E30*H30</f>
        <v>32</v>
      </c>
      <c r="L30" s="24">
        <f t="shared" si="31"/>
        <v>21</v>
      </c>
      <c r="M30" s="24">
        <f t="shared" si="31"/>
        <v>36</v>
      </c>
      <c r="N30" s="24">
        <f t="shared" si="3"/>
        <v>89</v>
      </c>
      <c r="V30" s="21" t="s">
        <v>200</v>
      </c>
      <c r="X30" s="23"/>
      <c r="Y30" s="47">
        <v>105.0</v>
      </c>
    </row>
    <row r="31">
      <c r="A31" s="21" t="s">
        <v>150</v>
      </c>
      <c r="B31" s="29">
        <v>1.5112018E10</v>
      </c>
      <c r="C31" s="45">
        <v>0.0</v>
      </c>
      <c r="D31" s="9"/>
      <c r="E31" s="9">
        <v>1.0</v>
      </c>
      <c r="F31" s="9">
        <v>3.0</v>
      </c>
      <c r="G31" s="9">
        <v>4.0</v>
      </c>
      <c r="H31" s="18">
        <v>8.0</v>
      </c>
      <c r="I31" s="18">
        <v>7.0</v>
      </c>
      <c r="J31" s="18">
        <v>9.0</v>
      </c>
      <c r="K31" s="24">
        <f t="shared" ref="K31:M31" si="32">E31*H31</f>
        <v>8</v>
      </c>
      <c r="L31" s="24">
        <f t="shared" si="32"/>
        <v>21</v>
      </c>
      <c r="M31" s="24">
        <f t="shared" si="32"/>
        <v>36</v>
      </c>
      <c r="N31" s="24">
        <f t="shared" si="3"/>
        <v>65</v>
      </c>
      <c r="V31" s="21" t="s">
        <v>226</v>
      </c>
      <c r="Y31" s="48">
        <v>100.0</v>
      </c>
    </row>
    <row r="32">
      <c r="A32" s="21" t="s">
        <v>152</v>
      </c>
      <c r="B32" s="29">
        <v>1.5112911005E10</v>
      </c>
      <c r="C32" s="45">
        <v>0.0</v>
      </c>
      <c r="D32" s="9"/>
      <c r="E32" s="9">
        <v>1.0</v>
      </c>
      <c r="F32" s="9">
        <v>3.0</v>
      </c>
      <c r="G32" s="9">
        <v>4.0</v>
      </c>
      <c r="H32" s="18">
        <v>8.0</v>
      </c>
      <c r="I32" s="18">
        <v>7.0</v>
      </c>
      <c r="J32" s="18">
        <v>9.0</v>
      </c>
      <c r="K32" s="24">
        <f t="shared" ref="K32:M32" si="33">E32*H32</f>
        <v>8</v>
      </c>
      <c r="L32" s="24">
        <f t="shared" si="33"/>
        <v>21</v>
      </c>
      <c r="M32" s="24">
        <f t="shared" si="33"/>
        <v>36</v>
      </c>
      <c r="N32" s="24">
        <f t="shared" si="3"/>
        <v>65</v>
      </c>
      <c r="V32" s="21" t="s">
        <v>215</v>
      </c>
      <c r="X32" s="23"/>
      <c r="Y32" s="47">
        <v>95.0</v>
      </c>
    </row>
    <row r="33">
      <c r="A33" s="21" t="s">
        <v>153</v>
      </c>
      <c r="B33" s="29">
        <v>1.5112819E10</v>
      </c>
      <c r="C33" s="45">
        <v>0.0</v>
      </c>
      <c r="D33" s="9"/>
      <c r="E33" s="9">
        <v>2.0</v>
      </c>
      <c r="F33" s="9">
        <v>3.0</v>
      </c>
      <c r="G33" s="9">
        <v>4.0</v>
      </c>
      <c r="H33" s="18">
        <v>8.0</v>
      </c>
      <c r="I33" s="18">
        <v>7.0</v>
      </c>
      <c r="J33" s="18">
        <v>9.0</v>
      </c>
      <c r="K33" s="24">
        <f t="shared" ref="K33:M33" si="34">E33*H33</f>
        <v>16</v>
      </c>
      <c r="L33" s="24">
        <f t="shared" si="34"/>
        <v>21</v>
      </c>
      <c r="M33" s="24">
        <f t="shared" si="34"/>
        <v>36</v>
      </c>
      <c r="N33" s="24">
        <f t="shared" si="3"/>
        <v>73</v>
      </c>
      <c r="V33" s="21" t="s">
        <v>128</v>
      </c>
      <c r="X33" s="23"/>
      <c r="Y33" s="47">
        <v>91.0</v>
      </c>
    </row>
    <row r="34">
      <c r="A34" s="21" t="s">
        <v>145</v>
      </c>
      <c r="B34" s="29">
        <v>1.5112818E10</v>
      </c>
      <c r="C34" s="45">
        <v>0.0</v>
      </c>
      <c r="D34" s="9"/>
      <c r="E34" s="9">
        <v>2.0</v>
      </c>
      <c r="F34" s="9">
        <v>4.0</v>
      </c>
      <c r="G34" s="9">
        <v>4.0</v>
      </c>
      <c r="H34" s="18">
        <v>8.0</v>
      </c>
      <c r="I34" s="18">
        <v>7.0</v>
      </c>
      <c r="J34" s="18">
        <v>9.0</v>
      </c>
      <c r="K34" s="24">
        <f t="shared" ref="K34:M34" si="35">E34*H34</f>
        <v>16</v>
      </c>
      <c r="L34" s="24">
        <f t="shared" si="35"/>
        <v>28</v>
      </c>
      <c r="M34" s="24">
        <f t="shared" si="35"/>
        <v>36</v>
      </c>
      <c r="N34" s="24">
        <f t="shared" si="3"/>
        <v>80</v>
      </c>
      <c r="V34" s="21" t="s">
        <v>202</v>
      </c>
      <c r="X34" s="23"/>
      <c r="Y34" s="47">
        <v>90.0</v>
      </c>
    </row>
    <row r="35">
      <c r="A35" s="21" t="s">
        <v>154</v>
      </c>
      <c r="B35" s="29">
        <v>7.8019901E10</v>
      </c>
      <c r="C35" s="45">
        <v>0.0</v>
      </c>
      <c r="D35" s="9"/>
      <c r="E35" s="9">
        <v>1.0</v>
      </c>
      <c r="F35" s="9">
        <v>3.0</v>
      </c>
      <c r="G35" s="9">
        <v>4.0</v>
      </c>
      <c r="H35" s="18">
        <v>8.0</v>
      </c>
      <c r="I35" s="18">
        <v>7.0</v>
      </c>
      <c r="J35" s="18">
        <v>9.0</v>
      </c>
      <c r="K35" s="24">
        <f t="shared" ref="K35:M35" si="36">E35*H35</f>
        <v>8</v>
      </c>
      <c r="L35" s="24">
        <f t="shared" si="36"/>
        <v>21</v>
      </c>
      <c r="M35" s="24">
        <f t="shared" si="36"/>
        <v>36</v>
      </c>
      <c r="N35" s="24">
        <f t="shared" si="3"/>
        <v>65</v>
      </c>
      <c r="V35" s="21" t="s">
        <v>227</v>
      </c>
      <c r="Y35" s="48">
        <v>90.0</v>
      </c>
    </row>
    <row r="36">
      <c r="A36" s="21" t="s">
        <v>155</v>
      </c>
      <c r="B36" s="29">
        <v>7.8019901E10</v>
      </c>
      <c r="C36" s="45">
        <v>0.0</v>
      </c>
      <c r="E36" s="46">
        <v>1.0</v>
      </c>
      <c r="F36" s="46">
        <v>3.0</v>
      </c>
      <c r="G36" s="9">
        <v>4.0</v>
      </c>
      <c r="H36" s="18">
        <v>8.0</v>
      </c>
      <c r="I36" s="18">
        <v>7.0</v>
      </c>
      <c r="J36" s="18">
        <v>9.0</v>
      </c>
      <c r="K36" s="24">
        <f t="shared" ref="K36:M36" si="37">E36*H36</f>
        <v>8</v>
      </c>
      <c r="L36" s="24">
        <f t="shared" si="37"/>
        <v>21</v>
      </c>
      <c r="M36" s="24">
        <f t="shared" si="37"/>
        <v>36</v>
      </c>
      <c r="N36" s="24">
        <f t="shared" si="3"/>
        <v>65</v>
      </c>
      <c r="V36" s="21" t="s">
        <v>130</v>
      </c>
      <c r="X36" s="23"/>
      <c r="Y36" s="47">
        <v>89.0</v>
      </c>
    </row>
    <row r="37">
      <c r="A37" s="21" t="s">
        <v>132</v>
      </c>
      <c r="B37" s="29">
        <v>7.8019901E10</v>
      </c>
      <c r="C37" s="45">
        <v>0.0</v>
      </c>
      <c r="D37" s="9"/>
      <c r="E37" s="9">
        <v>4.0</v>
      </c>
      <c r="F37" s="9">
        <v>3.0</v>
      </c>
      <c r="G37" s="9">
        <v>4.0</v>
      </c>
      <c r="H37" s="18">
        <v>8.0</v>
      </c>
      <c r="I37" s="18">
        <v>7.0</v>
      </c>
      <c r="J37" s="18">
        <v>9.0</v>
      </c>
      <c r="K37" s="24">
        <f t="shared" ref="K37:M37" si="38">E37*H37</f>
        <v>32</v>
      </c>
      <c r="L37" s="24">
        <f t="shared" si="38"/>
        <v>21</v>
      </c>
      <c r="M37" s="24">
        <f t="shared" si="38"/>
        <v>36</v>
      </c>
      <c r="N37" s="24">
        <f t="shared" si="3"/>
        <v>89</v>
      </c>
      <c r="V37" s="21" t="s">
        <v>131</v>
      </c>
      <c r="Y37" s="48">
        <v>89.0</v>
      </c>
    </row>
    <row r="38">
      <c r="A38" s="21" t="s">
        <v>156</v>
      </c>
      <c r="B38" s="29">
        <v>7.8037000015E10</v>
      </c>
      <c r="C38" s="45">
        <v>0.0</v>
      </c>
      <c r="D38" s="9"/>
      <c r="E38" s="9">
        <v>2.0</v>
      </c>
      <c r="F38" s="9">
        <v>3.0</v>
      </c>
      <c r="G38" s="9">
        <v>4.0</v>
      </c>
      <c r="H38" s="18">
        <v>8.0</v>
      </c>
      <c r="I38" s="18">
        <v>7.0</v>
      </c>
      <c r="J38" s="18">
        <v>9.0</v>
      </c>
      <c r="K38" s="24">
        <f t="shared" ref="K38:M38" si="39">E38*H38</f>
        <v>16</v>
      </c>
      <c r="L38" s="24">
        <f t="shared" si="39"/>
        <v>21</v>
      </c>
      <c r="M38" s="24">
        <f t="shared" si="39"/>
        <v>36</v>
      </c>
      <c r="N38" s="24">
        <f t="shared" si="3"/>
        <v>73</v>
      </c>
      <c r="V38" s="21" t="s">
        <v>132</v>
      </c>
      <c r="Y38" s="48">
        <v>89.0</v>
      </c>
    </row>
    <row r="39">
      <c r="A39" s="21" t="s">
        <v>158</v>
      </c>
      <c r="B39" s="29">
        <v>1.5112944E10</v>
      </c>
      <c r="C39" s="45">
        <v>0.0</v>
      </c>
      <c r="D39" s="9"/>
      <c r="E39" s="9">
        <v>1.0</v>
      </c>
      <c r="F39" s="9">
        <v>2.0</v>
      </c>
      <c r="G39" s="9">
        <v>4.0</v>
      </c>
      <c r="H39" s="18">
        <v>8.0</v>
      </c>
      <c r="I39" s="18">
        <v>7.0</v>
      </c>
      <c r="J39" s="18">
        <v>9.0</v>
      </c>
      <c r="K39" s="24">
        <f t="shared" ref="K39:M39" si="40">E39*H39</f>
        <v>8</v>
      </c>
      <c r="L39" s="24">
        <f t="shared" si="40"/>
        <v>14</v>
      </c>
      <c r="M39" s="24">
        <f t="shared" si="40"/>
        <v>36</v>
      </c>
      <c r="N39" s="24">
        <f t="shared" si="3"/>
        <v>58</v>
      </c>
      <c r="V39" s="21" t="s">
        <v>228</v>
      </c>
      <c r="Y39" s="48">
        <v>89.0</v>
      </c>
    </row>
    <row r="40">
      <c r="A40" s="21" t="s">
        <v>157</v>
      </c>
      <c r="B40" s="29">
        <v>1.511336E10</v>
      </c>
      <c r="C40" s="45">
        <v>0.0</v>
      </c>
      <c r="D40" s="9"/>
      <c r="E40" s="9">
        <v>2.0</v>
      </c>
      <c r="F40" s="9">
        <v>2.0</v>
      </c>
      <c r="G40" s="9">
        <v>4.0</v>
      </c>
      <c r="H40" s="18">
        <v>8.0</v>
      </c>
      <c r="I40" s="18">
        <v>7.0</v>
      </c>
      <c r="J40" s="18">
        <v>9.0</v>
      </c>
      <c r="K40" s="24">
        <f t="shared" ref="K40:M40" si="41">E40*H40</f>
        <v>16</v>
      </c>
      <c r="L40" s="24">
        <f t="shared" si="41"/>
        <v>14</v>
      </c>
      <c r="M40" s="24">
        <f t="shared" si="41"/>
        <v>36</v>
      </c>
      <c r="N40" s="24">
        <f t="shared" si="3"/>
        <v>66</v>
      </c>
      <c r="V40" s="21" t="s">
        <v>133</v>
      </c>
      <c r="X40" s="23"/>
      <c r="Y40" s="47">
        <v>83.0</v>
      </c>
    </row>
    <row r="41">
      <c r="A41" s="21" t="s">
        <v>161</v>
      </c>
      <c r="B41" s="29">
        <v>1.4110411047E10</v>
      </c>
      <c r="C41" s="45">
        <v>0.0</v>
      </c>
      <c r="E41" s="9">
        <v>1.0</v>
      </c>
      <c r="F41" s="9">
        <v>2.0</v>
      </c>
      <c r="G41" s="9">
        <v>4.0</v>
      </c>
      <c r="H41" s="18">
        <v>8.0</v>
      </c>
      <c r="I41" s="18">
        <v>7.0</v>
      </c>
      <c r="J41" s="18">
        <v>9.0</v>
      </c>
      <c r="K41" s="24">
        <f t="shared" ref="K41:M41" si="42">E41*H41</f>
        <v>8</v>
      </c>
      <c r="L41" s="24">
        <f t="shared" si="42"/>
        <v>14</v>
      </c>
      <c r="M41" s="24">
        <f t="shared" si="42"/>
        <v>36</v>
      </c>
      <c r="N41" s="24">
        <f t="shared" si="3"/>
        <v>58</v>
      </c>
      <c r="V41" s="21" t="s">
        <v>135</v>
      </c>
      <c r="X41" s="23"/>
      <c r="Y41" s="47">
        <v>83.0</v>
      </c>
    </row>
    <row r="42">
      <c r="A42" s="21" t="s">
        <v>163</v>
      </c>
      <c r="B42" s="29">
        <v>1.5113344001E10</v>
      </c>
      <c r="C42" s="45">
        <v>0.0</v>
      </c>
      <c r="E42" s="9">
        <v>1.0</v>
      </c>
      <c r="F42" s="9">
        <v>2.0</v>
      </c>
      <c r="G42" s="9">
        <v>4.0</v>
      </c>
      <c r="H42" s="18">
        <v>8.0</v>
      </c>
      <c r="I42" s="18">
        <v>7.0</v>
      </c>
      <c r="J42" s="18">
        <v>9.0</v>
      </c>
      <c r="K42" s="24">
        <f t="shared" ref="K42:M42" si="43">E42*H42</f>
        <v>8</v>
      </c>
      <c r="L42" s="24">
        <f t="shared" si="43"/>
        <v>14</v>
      </c>
      <c r="M42" s="24">
        <f t="shared" si="43"/>
        <v>36</v>
      </c>
      <c r="N42" s="24">
        <f t="shared" si="3"/>
        <v>58</v>
      </c>
      <c r="V42" s="21" t="s">
        <v>137</v>
      </c>
      <c r="X42" s="23"/>
      <c r="Y42" s="47">
        <v>83.0</v>
      </c>
    </row>
    <row r="43">
      <c r="A43" s="21" t="s">
        <v>159</v>
      </c>
      <c r="B43" s="29">
        <v>1.4110421048E10</v>
      </c>
      <c r="C43" s="45">
        <v>0.0</v>
      </c>
      <c r="E43" s="9">
        <v>2.0</v>
      </c>
      <c r="F43" s="9">
        <v>2.0</v>
      </c>
      <c r="G43" s="9">
        <v>4.0</v>
      </c>
      <c r="H43" s="18">
        <v>8.0</v>
      </c>
      <c r="I43" s="18">
        <v>7.0</v>
      </c>
      <c r="J43" s="18">
        <v>9.0</v>
      </c>
      <c r="K43" s="24">
        <f t="shared" ref="K43:M43" si="44">E43*H43</f>
        <v>16</v>
      </c>
      <c r="L43" s="24">
        <f t="shared" si="44"/>
        <v>14</v>
      </c>
      <c r="M43" s="24">
        <f t="shared" si="44"/>
        <v>36</v>
      </c>
      <c r="N43" s="24">
        <f t="shared" si="3"/>
        <v>66</v>
      </c>
      <c r="V43" s="21" t="s">
        <v>139</v>
      </c>
      <c r="X43" s="23"/>
      <c r="Y43" s="47">
        <v>83.0</v>
      </c>
    </row>
    <row r="44">
      <c r="A44" s="21" t="s">
        <v>160</v>
      </c>
      <c r="B44" s="29">
        <v>1.511041E11</v>
      </c>
      <c r="C44" s="45">
        <v>0.0</v>
      </c>
      <c r="E44" s="9">
        <v>2.0</v>
      </c>
      <c r="F44" s="9">
        <v>2.0</v>
      </c>
      <c r="G44" s="9">
        <v>4.0</v>
      </c>
      <c r="H44" s="18">
        <v>8.0</v>
      </c>
      <c r="I44" s="18">
        <v>7.0</v>
      </c>
      <c r="J44" s="18">
        <v>9.0</v>
      </c>
      <c r="K44" s="24">
        <f t="shared" ref="K44:M44" si="45">E44*H44</f>
        <v>16</v>
      </c>
      <c r="L44" s="24">
        <f t="shared" si="45"/>
        <v>14</v>
      </c>
      <c r="M44" s="24">
        <f t="shared" si="45"/>
        <v>36</v>
      </c>
      <c r="N44" s="24">
        <f t="shared" si="3"/>
        <v>66</v>
      </c>
      <c r="V44" s="21" t="s">
        <v>141</v>
      </c>
      <c r="Y44" s="48">
        <v>82.0</v>
      </c>
    </row>
    <row r="45">
      <c r="A45" s="21" t="s">
        <v>167</v>
      </c>
      <c r="B45" s="29">
        <v>1.5110432E11</v>
      </c>
      <c r="C45" s="45">
        <v>0.0</v>
      </c>
      <c r="E45" s="9">
        <v>1.0</v>
      </c>
      <c r="F45" s="9">
        <v>2.0</v>
      </c>
      <c r="G45" s="9">
        <v>4.0</v>
      </c>
      <c r="H45" s="18">
        <v>8.0</v>
      </c>
      <c r="I45" s="18">
        <v>7.0</v>
      </c>
      <c r="J45" s="18">
        <v>9.0</v>
      </c>
      <c r="K45" s="24">
        <f t="shared" ref="K45:M45" si="46">E45*H45</f>
        <v>8</v>
      </c>
      <c r="L45" s="24">
        <f t="shared" si="46"/>
        <v>14</v>
      </c>
      <c r="M45" s="24">
        <f t="shared" si="46"/>
        <v>36</v>
      </c>
      <c r="N45" s="24">
        <f t="shared" si="3"/>
        <v>58</v>
      </c>
      <c r="V45" s="21" t="s">
        <v>142</v>
      </c>
      <c r="Y45" s="48">
        <v>82.0</v>
      </c>
    </row>
    <row r="46">
      <c r="A46" s="21" t="s">
        <v>169</v>
      </c>
      <c r="B46" s="29">
        <v>1.511051E11</v>
      </c>
      <c r="C46" s="45">
        <v>0.0</v>
      </c>
      <c r="E46" s="9">
        <v>1.0</v>
      </c>
      <c r="F46" s="9">
        <v>2.0</v>
      </c>
      <c r="G46" s="9">
        <v>4.0</v>
      </c>
      <c r="H46" s="18">
        <v>8.0</v>
      </c>
      <c r="I46" s="18">
        <v>7.0</v>
      </c>
      <c r="J46" s="18">
        <v>9.0</v>
      </c>
      <c r="K46" s="24">
        <f t="shared" ref="K46:M46" si="47">E46*H46</f>
        <v>8</v>
      </c>
      <c r="L46" s="24">
        <f t="shared" si="47"/>
        <v>14</v>
      </c>
      <c r="M46" s="24">
        <f t="shared" si="47"/>
        <v>36</v>
      </c>
      <c r="N46" s="24">
        <f t="shared" si="3"/>
        <v>58</v>
      </c>
      <c r="V46" s="21" t="s">
        <v>136</v>
      </c>
      <c r="X46" s="23"/>
      <c r="Y46" s="47">
        <v>81.0</v>
      </c>
    </row>
    <row r="47">
      <c r="A47" s="21" t="s">
        <v>162</v>
      </c>
      <c r="B47" s="29">
        <v>1.5110522E11</v>
      </c>
      <c r="C47" s="45">
        <v>0.0</v>
      </c>
      <c r="E47" s="9">
        <v>2.0</v>
      </c>
      <c r="F47" s="9">
        <v>2.0</v>
      </c>
      <c r="G47" s="9">
        <v>4.0</v>
      </c>
      <c r="H47" s="18">
        <v>8.0</v>
      </c>
      <c r="I47" s="18">
        <v>7.0</v>
      </c>
      <c r="J47" s="18">
        <v>9.0</v>
      </c>
      <c r="K47" s="24">
        <f t="shared" ref="K47:M47" si="48">E47*H47</f>
        <v>16</v>
      </c>
      <c r="L47" s="24">
        <f t="shared" si="48"/>
        <v>14</v>
      </c>
      <c r="M47" s="24">
        <f t="shared" si="48"/>
        <v>36</v>
      </c>
      <c r="N47" s="24">
        <f t="shared" si="3"/>
        <v>66</v>
      </c>
      <c r="V47" s="21" t="s">
        <v>140</v>
      </c>
      <c r="X47" s="23"/>
      <c r="Y47" s="47">
        <v>81.0</v>
      </c>
    </row>
    <row r="48">
      <c r="A48" s="21" t="s">
        <v>164</v>
      </c>
      <c r="B48" s="29">
        <v>1.5110524001E11</v>
      </c>
      <c r="C48" s="45">
        <v>0.0</v>
      </c>
      <c r="E48" s="9">
        <v>2.0</v>
      </c>
      <c r="F48" s="9">
        <v>2.0</v>
      </c>
      <c r="G48" s="9">
        <v>4.0</v>
      </c>
      <c r="H48" s="18">
        <v>8.0</v>
      </c>
      <c r="I48" s="18">
        <v>7.0</v>
      </c>
      <c r="J48" s="18">
        <v>9.0</v>
      </c>
      <c r="K48" s="24">
        <f t="shared" ref="K48:M48" si="49">E48*H48</f>
        <v>16</v>
      </c>
      <c r="L48" s="24">
        <f t="shared" si="49"/>
        <v>14</v>
      </c>
      <c r="M48" s="24">
        <f t="shared" si="49"/>
        <v>36</v>
      </c>
      <c r="N48" s="24">
        <f t="shared" si="3"/>
        <v>66</v>
      </c>
      <c r="V48" s="21" t="s">
        <v>144</v>
      </c>
      <c r="X48" s="23"/>
      <c r="Y48" s="47">
        <v>81.0</v>
      </c>
    </row>
    <row r="49">
      <c r="A49" s="21" t="s">
        <v>170</v>
      </c>
      <c r="B49" s="29">
        <v>1.5110544E11</v>
      </c>
      <c r="C49" s="45">
        <v>0.0</v>
      </c>
      <c r="E49" s="9">
        <v>1.0</v>
      </c>
      <c r="F49" s="9">
        <v>2.0</v>
      </c>
      <c r="G49" s="9">
        <v>4.0</v>
      </c>
      <c r="H49" s="18">
        <v>8.0</v>
      </c>
      <c r="I49" s="18">
        <v>7.0</v>
      </c>
      <c r="J49" s="18">
        <v>9.0</v>
      </c>
      <c r="K49" s="24">
        <f t="shared" ref="K49:M49" si="50">E49*H49</f>
        <v>8</v>
      </c>
      <c r="L49" s="24">
        <f t="shared" si="50"/>
        <v>14</v>
      </c>
      <c r="M49" s="24">
        <f t="shared" si="50"/>
        <v>36</v>
      </c>
      <c r="N49" s="24">
        <f t="shared" si="3"/>
        <v>58</v>
      </c>
      <c r="V49" s="21" t="s">
        <v>229</v>
      </c>
      <c r="Y49" s="48">
        <v>81.0</v>
      </c>
    </row>
    <row r="50">
      <c r="A50" s="21" t="s">
        <v>171</v>
      </c>
      <c r="B50" s="29">
        <v>1.511081E11</v>
      </c>
      <c r="C50" s="45">
        <v>0.0</v>
      </c>
      <c r="E50" s="9">
        <v>1.0</v>
      </c>
      <c r="F50" s="9">
        <v>2.0</v>
      </c>
      <c r="G50" s="9">
        <v>4.0</v>
      </c>
      <c r="H50" s="18">
        <v>8.0</v>
      </c>
      <c r="I50" s="18">
        <v>7.0</v>
      </c>
      <c r="J50" s="18">
        <v>9.0</v>
      </c>
      <c r="K50" s="24">
        <f t="shared" ref="K50:M50" si="51">E50*H50</f>
        <v>8</v>
      </c>
      <c r="L50" s="24">
        <f t="shared" si="51"/>
        <v>14</v>
      </c>
      <c r="M50" s="24">
        <f t="shared" si="51"/>
        <v>36</v>
      </c>
      <c r="N50" s="24">
        <f t="shared" si="3"/>
        <v>58</v>
      </c>
      <c r="V50" s="21" t="s">
        <v>145</v>
      </c>
      <c r="Y50" s="48">
        <v>80.0</v>
      </c>
    </row>
    <row r="51">
      <c r="A51" s="21" t="s">
        <v>165</v>
      </c>
      <c r="B51" s="29">
        <v>1.5110821001E11</v>
      </c>
      <c r="C51" s="45">
        <v>0.0</v>
      </c>
      <c r="E51" s="9">
        <v>2.0</v>
      </c>
      <c r="F51" s="9">
        <v>2.0</v>
      </c>
      <c r="G51" s="9">
        <v>4.0</v>
      </c>
      <c r="H51" s="18">
        <v>8.0</v>
      </c>
      <c r="I51" s="18">
        <v>7.0</v>
      </c>
      <c r="J51" s="18">
        <v>9.0</v>
      </c>
      <c r="K51" s="24">
        <f t="shared" ref="K51:M51" si="52">E51*H51</f>
        <v>16</v>
      </c>
      <c r="L51" s="24">
        <f t="shared" si="52"/>
        <v>14</v>
      </c>
      <c r="M51" s="24">
        <f t="shared" si="52"/>
        <v>36</v>
      </c>
      <c r="N51" s="24">
        <f t="shared" si="3"/>
        <v>66</v>
      </c>
      <c r="V51" s="21" t="s">
        <v>147</v>
      </c>
      <c r="Y51" s="48">
        <v>74.0</v>
      </c>
    </row>
    <row r="52">
      <c r="A52" s="21" t="s">
        <v>172</v>
      </c>
      <c r="B52" s="29">
        <v>1.5110821002E11</v>
      </c>
      <c r="C52" s="45">
        <v>0.0</v>
      </c>
      <c r="E52" s="9">
        <v>1.0</v>
      </c>
      <c r="F52" s="9">
        <v>2.0</v>
      </c>
      <c r="G52" s="9">
        <v>4.0</v>
      </c>
      <c r="H52" s="18">
        <v>8.0</v>
      </c>
      <c r="I52" s="18">
        <v>7.0</v>
      </c>
      <c r="J52" s="18">
        <v>9.0</v>
      </c>
      <c r="K52" s="24">
        <f t="shared" ref="K52:M52" si="53">E52*H52</f>
        <v>8</v>
      </c>
      <c r="L52" s="24">
        <f t="shared" si="53"/>
        <v>14</v>
      </c>
      <c r="M52" s="24">
        <f t="shared" si="53"/>
        <v>36</v>
      </c>
      <c r="N52" s="24">
        <f t="shared" si="3"/>
        <v>58</v>
      </c>
      <c r="V52" s="21" t="s">
        <v>148</v>
      </c>
      <c r="Y52" s="48">
        <v>74.0</v>
      </c>
    </row>
    <row r="53">
      <c r="A53" s="21" t="s">
        <v>173</v>
      </c>
      <c r="B53" s="29">
        <v>1.5110821003E11</v>
      </c>
      <c r="C53" s="45">
        <v>0.0</v>
      </c>
      <c r="E53" s="9">
        <v>1.0</v>
      </c>
      <c r="F53" s="9">
        <v>2.0</v>
      </c>
      <c r="G53" s="9">
        <v>4.0</v>
      </c>
      <c r="H53" s="18">
        <v>8.0</v>
      </c>
      <c r="I53" s="18">
        <v>7.0</v>
      </c>
      <c r="J53" s="18">
        <v>9.0</v>
      </c>
      <c r="K53" s="24">
        <f t="shared" ref="K53:M53" si="54">E53*H53</f>
        <v>8</v>
      </c>
      <c r="L53" s="24">
        <f t="shared" si="54"/>
        <v>14</v>
      </c>
      <c r="M53" s="24">
        <f t="shared" si="54"/>
        <v>36</v>
      </c>
      <c r="N53" s="24">
        <f t="shared" si="3"/>
        <v>58</v>
      </c>
      <c r="V53" s="21" t="s">
        <v>149</v>
      </c>
      <c r="Y53" s="48">
        <v>74.0</v>
      </c>
    </row>
    <row r="54">
      <c r="A54" s="21" t="s">
        <v>174</v>
      </c>
      <c r="B54" s="29">
        <v>1.5110821005E11</v>
      </c>
      <c r="C54" s="45">
        <v>0.0</v>
      </c>
      <c r="E54" s="9">
        <v>1.0</v>
      </c>
      <c r="F54" s="9">
        <v>2.0</v>
      </c>
      <c r="G54" s="9">
        <v>4.0</v>
      </c>
      <c r="H54" s="18">
        <v>8.0</v>
      </c>
      <c r="I54" s="18">
        <v>7.0</v>
      </c>
      <c r="J54" s="18">
        <v>9.0</v>
      </c>
      <c r="K54" s="24">
        <f t="shared" ref="K54:M54" si="55">E54*H54</f>
        <v>8</v>
      </c>
      <c r="L54" s="24">
        <f t="shared" si="55"/>
        <v>14</v>
      </c>
      <c r="M54" s="24">
        <f t="shared" si="55"/>
        <v>36</v>
      </c>
      <c r="N54" s="24">
        <f t="shared" si="3"/>
        <v>58</v>
      </c>
      <c r="V54" s="21" t="s">
        <v>151</v>
      </c>
      <c r="Y54" s="48">
        <v>74.0</v>
      </c>
    </row>
    <row r="55">
      <c r="A55" s="21" t="s">
        <v>175</v>
      </c>
      <c r="B55" s="29">
        <v>1.5110821006E11</v>
      </c>
      <c r="C55" s="45">
        <v>0.0</v>
      </c>
      <c r="E55" s="9">
        <v>1.0</v>
      </c>
      <c r="F55" s="9">
        <v>2.0</v>
      </c>
      <c r="G55" s="9">
        <v>4.0</v>
      </c>
      <c r="H55" s="18">
        <v>8.0</v>
      </c>
      <c r="I55" s="18">
        <v>7.0</v>
      </c>
      <c r="J55" s="18">
        <v>9.0</v>
      </c>
      <c r="K55" s="24">
        <f t="shared" ref="K55:M55" si="56">E55*H55</f>
        <v>8</v>
      </c>
      <c r="L55" s="24">
        <f t="shared" si="56"/>
        <v>14</v>
      </c>
      <c r="M55" s="24">
        <f t="shared" si="56"/>
        <v>36</v>
      </c>
      <c r="N55" s="24">
        <f t="shared" si="3"/>
        <v>58</v>
      </c>
      <c r="V55" s="21" t="s">
        <v>134</v>
      </c>
      <c r="X55" s="23"/>
      <c r="Y55" s="47">
        <v>73.0</v>
      </c>
    </row>
    <row r="56">
      <c r="A56" s="21" t="s">
        <v>176</v>
      </c>
      <c r="B56" s="29">
        <v>1.5110821007E11</v>
      </c>
      <c r="C56" s="45">
        <v>0.0</v>
      </c>
      <c r="E56" s="9">
        <v>1.0</v>
      </c>
      <c r="F56" s="9">
        <v>2.0</v>
      </c>
      <c r="G56" s="9">
        <v>4.0</v>
      </c>
      <c r="H56" s="18">
        <v>8.0</v>
      </c>
      <c r="I56" s="18">
        <v>7.0</v>
      </c>
      <c r="J56" s="18">
        <v>9.0</v>
      </c>
      <c r="K56" s="24">
        <f t="shared" ref="K56:M56" si="57">E56*H56</f>
        <v>8</v>
      </c>
      <c r="L56" s="24">
        <f t="shared" si="57"/>
        <v>14</v>
      </c>
      <c r="M56" s="24">
        <f t="shared" si="57"/>
        <v>36</v>
      </c>
      <c r="N56" s="24">
        <f t="shared" si="3"/>
        <v>58</v>
      </c>
      <c r="V56" s="21" t="s">
        <v>143</v>
      </c>
      <c r="X56" s="23"/>
      <c r="Y56" s="47">
        <v>73.0</v>
      </c>
    </row>
    <row r="57">
      <c r="A57" s="21" t="s">
        <v>166</v>
      </c>
      <c r="B57" s="29">
        <v>1.5110821008E11</v>
      </c>
      <c r="C57" s="45">
        <v>0.0</v>
      </c>
      <c r="E57" s="9">
        <v>2.0</v>
      </c>
      <c r="F57" s="9">
        <v>2.0</v>
      </c>
      <c r="G57" s="9">
        <v>4.0</v>
      </c>
      <c r="H57" s="18">
        <v>8.0</v>
      </c>
      <c r="I57" s="18">
        <v>7.0</v>
      </c>
      <c r="J57" s="18">
        <v>9.0</v>
      </c>
      <c r="K57" s="24">
        <f t="shared" ref="K57:M57" si="58">E57*H57</f>
        <v>16</v>
      </c>
      <c r="L57" s="24">
        <f t="shared" si="58"/>
        <v>14</v>
      </c>
      <c r="M57" s="24">
        <f t="shared" si="58"/>
        <v>36</v>
      </c>
      <c r="N57" s="24">
        <f t="shared" si="3"/>
        <v>66</v>
      </c>
      <c r="V57" s="21" t="s">
        <v>146</v>
      </c>
      <c r="X57" s="23"/>
      <c r="Y57" s="47">
        <v>73.0</v>
      </c>
    </row>
    <row r="58">
      <c r="A58" s="21" t="s">
        <v>147</v>
      </c>
      <c r="B58" s="29">
        <v>1.5110822001E11</v>
      </c>
      <c r="C58" s="45">
        <v>0.0</v>
      </c>
      <c r="E58" s="9">
        <v>3.0</v>
      </c>
      <c r="F58" s="9">
        <v>2.0</v>
      </c>
      <c r="G58" s="9">
        <v>4.0</v>
      </c>
      <c r="H58" s="18">
        <v>8.0</v>
      </c>
      <c r="I58" s="18">
        <v>7.0</v>
      </c>
      <c r="J58" s="18">
        <v>9.0</v>
      </c>
      <c r="K58" s="24">
        <f t="shared" ref="K58:M58" si="59">E58*H58</f>
        <v>24</v>
      </c>
      <c r="L58" s="24">
        <f t="shared" si="59"/>
        <v>14</v>
      </c>
      <c r="M58" s="24">
        <f t="shared" si="59"/>
        <v>36</v>
      </c>
      <c r="N58" s="24">
        <f t="shared" si="3"/>
        <v>74</v>
      </c>
      <c r="V58" s="21" t="s">
        <v>153</v>
      </c>
      <c r="Y58" s="48">
        <v>73.0</v>
      </c>
    </row>
    <row r="59">
      <c r="A59" s="21" t="s">
        <v>148</v>
      </c>
      <c r="B59" s="29">
        <v>1.5110822002E11</v>
      </c>
      <c r="C59" s="45">
        <v>0.0</v>
      </c>
      <c r="E59" s="9">
        <v>3.0</v>
      </c>
      <c r="F59" s="9">
        <v>2.0</v>
      </c>
      <c r="G59" s="9">
        <v>4.0</v>
      </c>
      <c r="H59" s="18">
        <v>8.0</v>
      </c>
      <c r="I59" s="18">
        <v>7.0</v>
      </c>
      <c r="J59" s="18">
        <v>9.0</v>
      </c>
      <c r="K59" s="24">
        <f t="shared" ref="K59:M59" si="60">E59*H59</f>
        <v>24</v>
      </c>
      <c r="L59" s="24">
        <f t="shared" si="60"/>
        <v>14</v>
      </c>
      <c r="M59" s="24">
        <f t="shared" si="60"/>
        <v>36</v>
      </c>
      <c r="N59" s="24">
        <f t="shared" si="3"/>
        <v>74</v>
      </c>
      <c r="V59" s="21" t="s">
        <v>156</v>
      </c>
      <c r="Y59" s="48">
        <v>73.0</v>
      </c>
    </row>
    <row r="60">
      <c r="A60" s="21" t="s">
        <v>141</v>
      </c>
      <c r="B60" s="29">
        <v>1.5110822003E11</v>
      </c>
      <c r="C60" s="45">
        <v>0.0</v>
      </c>
      <c r="E60" s="9">
        <v>4.0</v>
      </c>
      <c r="F60" s="9">
        <v>2.0</v>
      </c>
      <c r="G60" s="9">
        <v>4.0</v>
      </c>
      <c r="H60" s="18">
        <v>8.0</v>
      </c>
      <c r="I60" s="18">
        <v>7.0</v>
      </c>
      <c r="J60" s="18">
        <v>9.0</v>
      </c>
      <c r="K60" s="24">
        <f t="shared" ref="K60:M60" si="61">E60*H60</f>
        <v>32</v>
      </c>
      <c r="L60" s="24">
        <f t="shared" si="61"/>
        <v>14</v>
      </c>
      <c r="M60" s="24">
        <f t="shared" si="61"/>
        <v>36</v>
      </c>
      <c r="N60" s="24">
        <f t="shared" si="3"/>
        <v>82</v>
      </c>
      <c r="V60" s="21" t="s">
        <v>230</v>
      </c>
      <c r="Y60" s="48">
        <v>73.0</v>
      </c>
    </row>
    <row r="61">
      <c r="A61" s="21" t="s">
        <v>149</v>
      </c>
      <c r="B61" s="29">
        <v>1.5110822004E11</v>
      </c>
      <c r="C61" s="45">
        <v>0.0</v>
      </c>
      <c r="E61" s="9">
        <v>3.0</v>
      </c>
      <c r="F61" s="9">
        <v>2.0</v>
      </c>
      <c r="G61" s="9">
        <v>4.0</v>
      </c>
      <c r="H61" s="18">
        <v>8.0</v>
      </c>
      <c r="I61" s="18">
        <v>7.0</v>
      </c>
      <c r="J61" s="18">
        <v>9.0</v>
      </c>
      <c r="K61" s="24">
        <f t="shared" ref="K61:M61" si="62">E61*H61</f>
        <v>24</v>
      </c>
      <c r="L61" s="24">
        <f t="shared" si="62"/>
        <v>14</v>
      </c>
      <c r="M61" s="24">
        <f t="shared" si="62"/>
        <v>36</v>
      </c>
      <c r="N61" s="24">
        <f t="shared" si="3"/>
        <v>74</v>
      </c>
      <c r="V61" s="21" t="s">
        <v>157</v>
      </c>
      <c r="Y61" s="48">
        <v>66.0</v>
      </c>
    </row>
    <row r="62">
      <c r="A62" s="21" t="s">
        <v>177</v>
      </c>
      <c r="B62" s="29">
        <v>1.5110822005E11</v>
      </c>
      <c r="C62" s="45">
        <v>0.0</v>
      </c>
      <c r="E62" s="9">
        <v>1.0</v>
      </c>
      <c r="F62" s="9">
        <v>2.0</v>
      </c>
      <c r="G62" s="9">
        <v>4.0</v>
      </c>
      <c r="H62" s="18">
        <v>8.0</v>
      </c>
      <c r="I62" s="18">
        <v>7.0</v>
      </c>
      <c r="J62" s="18">
        <v>9.0</v>
      </c>
      <c r="K62" s="24">
        <f t="shared" ref="K62:M62" si="63">E62*H62</f>
        <v>8</v>
      </c>
      <c r="L62" s="24">
        <f t="shared" si="63"/>
        <v>14</v>
      </c>
      <c r="M62" s="24">
        <f t="shared" si="63"/>
        <v>36</v>
      </c>
      <c r="N62" s="24">
        <f t="shared" si="3"/>
        <v>58</v>
      </c>
      <c r="V62" s="21" t="s">
        <v>159</v>
      </c>
      <c r="Y62" s="48">
        <v>66.0</v>
      </c>
    </row>
    <row r="63">
      <c r="A63" s="21" t="s">
        <v>178</v>
      </c>
      <c r="B63" s="29">
        <v>1.5110822006E11</v>
      </c>
      <c r="C63" s="45">
        <v>0.0</v>
      </c>
      <c r="E63" s="9">
        <v>1.0</v>
      </c>
      <c r="F63" s="9">
        <v>2.0</v>
      </c>
      <c r="G63" s="9">
        <v>4.0</v>
      </c>
      <c r="H63" s="18">
        <v>8.0</v>
      </c>
      <c r="I63" s="18">
        <v>7.0</v>
      </c>
      <c r="J63" s="18">
        <v>9.0</v>
      </c>
      <c r="K63" s="24">
        <f t="shared" ref="K63:M63" si="64">E63*H63</f>
        <v>8</v>
      </c>
      <c r="L63" s="24">
        <f t="shared" si="64"/>
        <v>14</v>
      </c>
      <c r="M63" s="24">
        <f t="shared" si="64"/>
        <v>36</v>
      </c>
      <c r="N63" s="24">
        <f t="shared" si="3"/>
        <v>58</v>
      </c>
      <c r="V63" s="21" t="s">
        <v>160</v>
      </c>
      <c r="Y63" s="48">
        <v>66.0</v>
      </c>
    </row>
    <row r="64">
      <c r="A64" s="21" t="s">
        <v>179</v>
      </c>
      <c r="B64" s="29">
        <v>1.5110823003E11</v>
      </c>
      <c r="C64" s="45">
        <v>0.0</v>
      </c>
      <c r="E64" s="9">
        <v>1.0</v>
      </c>
      <c r="F64" s="9">
        <v>2.0</v>
      </c>
      <c r="G64" s="9">
        <v>4.0</v>
      </c>
      <c r="H64" s="18">
        <v>8.0</v>
      </c>
      <c r="I64" s="18">
        <v>7.0</v>
      </c>
      <c r="J64" s="18">
        <v>9.0</v>
      </c>
      <c r="K64" s="24">
        <f t="shared" ref="K64:M64" si="65">E64*H64</f>
        <v>8</v>
      </c>
      <c r="L64" s="24">
        <f t="shared" si="65"/>
        <v>14</v>
      </c>
      <c r="M64" s="24">
        <f t="shared" si="65"/>
        <v>36</v>
      </c>
      <c r="N64" s="24">
        <f t="shared" si="3"/>
        <v>58</v>
      </c>
      <c r="V64" s="21" t="s">
        <v>162</v>
      </c>
      <c r="Y64" s="48">
        <v>66.0</v>
      </c>
    </row>
    <row r="65">
      <c r="A65" s="21" t="s">
        <v>180</v>
      </c>
      <c r="B65" s="29">
        <v>1.5110824E11</v>
      </c>
      <c r="C65" s="45">
        <v>0.0</v>
      </c>
      <c r="E65" s="9">
        <v>1.0</v>
      </c>
      <c r="F65" s="9">
        <v>2.0</v>
      </c>
      <c r="G65" s="9">
        <v>4.0</v>
      </c>
      <c r="H65" s="18">
        <v>8.0</v>
      </c>
      <c r="I65" s="18">
        <v>7.0</v>
      </c>
      <c r="J65" s="18">
        <v>9.0</v>
      </c>
      <c r="K65" s="24">
        <f t="shared" ref="K65:M65" si="66">E65*H65</f>
        <v>8</v>
      </c>
      <c r="L65" s="24">
        <f t="shared" si="66"/>
        <v>14</v>
      </c>
      <c r="M65" s="24">
        <f t="shared" si="66"/>
        <v>36</v>
      </c>
      <c r="N65" s="24">
        <f t="shared" si="3"/>
        <v>58</v>
      </c>
      <c r="V65" s="21" t="s">
        <v>164</v>
      </c>
      <c r="Y65" s="48">
        <v>66.0</v>
      </c>
    </row>
    <row r="66">
      <c r="A66" s="21" t="s">
        <v>181</v>
      </c>
      <c r="B66" s="29">
        <v>1.5110834001E11</v>
      </c>
      <c r="C66" s="45">
        <v>0.0</v>
      </c>
      <c r="E66" s="9">
        <v>1.0</v>
      </c>
      <c r="F66" s="9">
        <v>2.0</v>
      </c>
      <c r="G66" s="9">
        <v>4.0</v>
      </c>
      <c r="H66" s="18">
        <v>8.0</v>
      </c>
      <c r="I66" s="18">
        <v>7.0</v>
      </c>
      <c r="J66" s="18">
        <v>9.0</v>
      </c>
      <c r="K66" s="24">
        <f t="shared" ref="K66:M66" si="67">E66*H66</f>
        <v>8</v>
      </c>
      <c r="L66" s="24">
        <f t="shared" si="67"/>
        <v>14</v>
      </c>
      <c r="M66" s="24">
        <f t="shared" si="67"/>
        <v>36</v>
      </c>
      <c r="N66" s="24">
        <f t="shared" si="3"/>
        <v>58</v>
      </c>
      <c r="V66" s="21" t="s">
        <v>165</v>
      </c>
      <c r="Y66" s="48">
        <v>66.0</v>
      </c>
    </row>
    <row r="67">
      <c r="A67" s="21" t="s">
        <v>142</v>
      </c>
      <c r="B67" s="29">
        <v>1.5110834002E11</v>
      </c>
      <c r="C67" s="45">
        <v>0.0</v>
      </c>
      <c r="E67" s="9">
        <v>4.0</v>
      </c>
      <c r="F67" s="9">
        <v>2.0</v>
      </c>
      <c r="G67" s="9">
        <v>4.0</v>
      </c>
      <c r="H67" s="18">
        <v>8.0</v>
      </c>
      <c r="I67" s="18">
        <v>7.0</v>
      </c>
      <c r="J67" s="18">
        <v>9.0</v>
      </c>
      <c r="K67" s="24">
        <f t="shared" ref="K67:M67" si="68">E67*H67</f>
        <v>32</v>
      </c>
      <c r="L67" s="24">
        <f t="shared" si="68"/>
        <v>14</v>
      </c>
      <c r="M67" s="24">
        <f t="shared" si="68"/>
        <v>36</v>
      </c>
      <c r="N67" s="24">
        <f t="shared" si="3"/>
        <v>82</v>
      </c>
      <c r="V67" s="21" t="s">
        <v>166</v>
      </c>
      <c r="Y67" s="48">
        <v>66.0</v>
      </c>
    </row>
    <row r="68">
      <c r="A68" s="21" t="s">
        <v>151</v>
      </c>
      <c r="B68" s="29">
        <v>1.5110921E11</v>
      </c>
      <c r="C68" s="45">
        <v>0.0</v>
      </c>
      <c r="E68" s="9">
        <v>3.0</v>
      </c>
      <c r="F68" s="9">
        <v>2.0</v>
      </c>
      <c r="G68" s="9">
        <v>4.0</v>
      </c>
      <c r="H68" s="18">
        <v>8.0</v>
      </c>
      <c r="I68" s="18">
        <v>7.0</v>
      </c>
      <c r="J68" s="18">
        <v>9.0</v>
      </c>
      <c r="K68" s="24">
        <f t="shared" ref="K68:M68" si="69">E68*H68</f>
        <v>24</v>
      </c>
      <c r="L68" s="24">
        <f t="shared" si="69"/>
        <v>14</v>
      </c>
      <c r="M68" s="24">
        <f t="shared" si="69"/>
        <v>36</v>
      </c>
      <c r="N68" s="24">
        <f t="shared" si="3"/>
        <v>74</v>
      </c>
      <c r="V68" s="21" t="s">
        <v>168</v>
      </c>
      <c r="Y68" s="48">
        <v>66.0</v>
      </c>
    </row>
    <row r="69">
      <c r="A69" s="21" t="s">
        <v>168</v>
      </c>
      <c r="B69" s="29">
        <v>1.5110932E11</v>
      </c>
      <c r="C69" s="45">
        <v>0.0</v>
      </c>
      <c r="E69" s="9">
        <v>2.0</v>
      </c>
      <c r="F69" s="9">
        <v>2.0</v>
      </c>
      <c r="G69" s="9">
        <v>4.0</v>
      </c>
      <c r="H69" s="18">
        <v>8.0</v>
      </c>
      <c r="I69" s="18">
        <v>7.0</v>
      </c>
      <c r="J69" s="18">
        <v>9.0</v>
      </c>
      <c r="K69" s="24">
        <f t="shared" ref="K69:M69" si="70">E69*H69</f>
        <v>16</v>
      </c>
      <c r="L69" s="24">
        <f t="shared" si="70"/>
        <v>14</v>
      </c>
      <c r="M69" s="24">
        <f t="shared" si="70"/>
        <v>36</v>
      </c>
      <c r="N69" s="24">
        <f t="shared" si="3"/>
        <v>66</v>
      </c>
      <c r="V69" s="21" t="s">
        <v>138</v>
      </c>
      <c r="X69" s="23"/>
      <c r="Y69" s="47">
        <v>65.0</v>
      </c>
    </row>
    <row r="70">
      <c r="A70" s="21" t="s">
        <v>228</v>
      </c>
      <c r="B70" s="29">
        <v>1.6111923004E11</v>
      </c>
      <c r="C70" s="21">
        <v>0.0</v>
      </c>
      <c r="E70" s="46">
        <v>4.0</v>
      </c>
      <c r="F70" s="46">
        <v>3.0</v>
      </c>
      <c r="G70" s="46">
        <v>4.0</v>
      </c>
      <c r="H70" s="18">
        <v>8.0</v>
      </c>
      <c r="I70" s="18">
        <v>7.0</v>
      </c>
      <c r="J70" s="18">
        <v>9.0</v>
      </c>
      <c r="K70" s="24">
        <f t="shared" ref="K70:M70" si="71">E70*H70</f>
        <v>32</v>
      </c>
      <c r="L70" s="24">
        <f t="shared" si="71"/>
        <v>21</v>
      </c>
      <c r="M70" s="24">
        <f t="shared" si="71"/>
        <v>36</v>
      </c>
      <c r="N70" s="24">
        <f t="shared" si="3"/>
        <v>89</v>
      </c>
      <c r="V70" s="21" t="s">
        <v>150</v>
      </c>
      <c r="Y70" s="48">
        <v>65.0</v>
      </c>
    </row>
    <row r="71">
      <c r="A71" s="21" t="s">
        <v>188</v>
      </c>
      <c r="B71" s="29">
        <v>1.6111922008E11</v>
      </c>
      <c r="C71" s="21">
        <v>0.0</v>
      </c>
      <c r="E71" s="9">
        <v>5.0</v>
      </c>
      <c r="F71" s="9">
        <v>10.0</v>
      </c>
      <c r="G71" s="9">
        <v>10.0</v>
      </c>
      <c r="H71" s="18">
        <v>8.0</v>
      </c>
      <c r="I71" s="18">
        <v>7.0</v>
      </c>
      <c r="J71" s="18">
        <v>9.0</v>
      </c>
      <c r="K71" s="24">
        <f t="shared" ref="K71:M71" si="72">E71*H71</f>
        <v>40</v>
      </c>
      <c r="L71" s="24">
        <f t="shared" si="72"/>
        <v>70</v>
      </c>
      <c r="M71" s="24">
        <f t="shared" si="72"/>
        <v>90</v>
      </c>
      <c r="N71" s="24">
        <f t="shared" si="3"/>
        <v>200</v>
      </c>
      <c r="V71" s="21" t="s">
        <v>152</v>
      </c>
      <c r="Y71" s="48">
        <v>65.0</v>
      </c>
    </row>
    <row r="72">
      <c r="A72" s="21" t="s">
        <v>203</v>
      </c>
      <c r="B72" s="29">
        <v>1.060005001E11</v>
      </c>
      <c r="C72" s="21">
        <v>0.0</v>
      </c>
      <c r="E72" s="46">
        <v>8.0</v>
      </c>
      <c r="F72" s="46">
        <v>5.0</v>
      </c>
      <c r="G72" s="46">
        <v>6.0</v>
      </c>
      <c r="H72" s="18">
        <v>8.0</v>
      </c>
      <c r="I72" s="18">
        <v>7.0</v>
      </c>
      <c r="J72" s="18">
        <v>9.0</v>
      </c>
      <c r="K72" s="24">
        <f t="shared" ref="K72:M72" si="73">E72*H72</f>
        <v>64</v>
      </c>
      <c r="L72" s="24">
        <f t="shared" si="73"/>
        <v>35</v>
      </c>
      <c r="M72" s="24">
        <f t="shared" si="73"/>
        <v>54</v>
      </c>
      <c r="N72" s="24">
        <f t="shared" si="3"/>
        <v>153</v>
      </c>
      <c r="V72" s="21" t="s">
        <v>154</v>
      </c>
      <c r="Y72" s="48">
        <v>65.0</v>
      </c>
    </row>
    <row r="73">
      <c r="A73" s="21" t="s">
        <v>227</v>
      </c>
      <c r="B73" s="29" t="s">
        <v>231</v>
      </c>
      <c r="C73" s="21">
        <v>0.0</v>
      </c>
      <c r="E73" s="46">
        <v>5.0</v>
      </c>
      <c r="F73" s="46">
        <v>2.0</v>
      </c>
      <c r="G73" s="46">
        <v>4.0</v>
      </c>
      <c r="H73" s="18">
        <v>8.0</v>
      </c>
      <c r="I73" s="18">
        <v>7.0</v>
      </c>
      <c r="J73" s="18">
        <v>9.0</v>
      </c>
      <c r="K73" s="24">
        <f t="shared" ref="K73:M73" si="74">E73*H73</f>
        <v>40</v>
      </c>
      <c r="L73" s="24">
        <f t="shared" si="74"/>
        <v>14</v>
      </c>
      <c r="M73" s="24">
        <f t="shared" si="74"/>
        <v>36</v>
      </c>
      <c r="N73" s="24">
        <f t="shared" si="3"/>
        <v>90</v>
      </c>
      <c r="V73" s="21" t="s">
        <v>155</v>
      </c>
      <c r="Y73" s="48">
        <v>65.0</v>
      </c>
    </row>
    <row r="74">
      <c r="A74" s="21" t="s">
        <v>198</v>
      </c>
      <c r="B74" s="29">
        <v>6.16110732017E11</v>
      </c>
      <c r="C74" s="21">
        <v>0.0</v>
      </c>
      <c r="E74" s="46">
        <v>6.0</v>
      </c>
      <c r="F74" s="46">
        <v>4.0</v>
      </c>
      <c r="G74" s="46">
        <v>10.0</v>
      </c>
      <c r="H74" s="18">
        <v>8.0</v>
      </c>
      <c r="I74" s="18">
        <v>7.0</v>
      </c>
      <c r="J74" s="18">
        <v>9.0</v>
      </c>
      <c r="K74" s="24">
        <f t="shared" ref="K74:M74" si="75">E74*H74</f>
        <v>48</v>
      </c>
      <c r="L74" s="24">
        <f t="shared" si="75"/>
        <v>28</v>
      </c>
      <c r="M74" s="24">
        <f t="shared" si="75"/>
        <v>90</v>
      </c>
      <c r="N74" s="24">
        <f t="shared" si="3"/>
        <v>166</v>
      </c>
      <c r="V74" s="21" t="s">
        <v>232</v>
      </c>
      <c r="Y74" s="48">
        <v>65.0</v>
      </c>
    </row>
    <row r="75">
      <c r="A75" s="21" t="s">
        <v>229</v>
      </c>
      <c r="B75" s="29">
        <v>1.6112024011E11</v>
      </c>
      <c r="C75" s="45">
        <v>0.0</v>
      </c>
      <c r="E75" s="46">
        <v>3.0</v>
      </c>
      <c r="F75" s="46">
        <v>3.0</v>
      </c>
      <c r="G75" s="46">
        <v>4.0</v>
      </c>
      <c r="H75" s="18">
        <v>8.0</v>
      </c>
      <c r="I75" s="18">
        <v>7.0</v>
      </c>
      <c r="J75" s="18">
        <v>9.0</v>
      </c>
      <c r="K75" s="24">
        <f t="shared" ref="K75:M75" si="76">E75*H75</f>
        <v>24</v>
      </c>
      <c r="L75" s="24">
        <f t="shared" si="76"/>
        <v>21</v>
      </c>
      <c r="M75" s="24">
        <f t="shared" si="76"/>
        <v>36</v>
      </c>
      <c r="N75" s="24">
        <f t="shared" si="3"/>
        <v>81</v>
      </c>
      <c r="V75" s="21" t="s">
        <v>158</v>
      </c>
      <c r="Y75" s="48">
        <v>58.0</v>
      </c>
    </row>
    <row r="76">
      <c r="A76" s="21" t="s">
        <v>230</v>
      </c>
      <c r="B76" s="29">
        <v>1.6112032001E11</v>
      </c>
      <c r="C76" s="45">
        <v>0.0</v>
      </c>
      <c r="E76" s="46">
        <v>2.0</v>
      </c>
      <c r="F76" s="46">
        <v>3.0</v>
      </c>
      <c r="G76" s="46">
        <v>4.0</v>
      </c>
      <c r="H76" s="18">
        <v>8.0</v>
      </c>
      <c r="I76" s="18">
        <v>7.0</v>
      </c>
      <c r="J76" s="18">
        <v>9.0</v>
      </c>
      <c r="K76" s="24">
        <f t="shared" ref="K76:M76" si="77">E76*H76</f>
        <v>16</v>
      </c>
      <c r="L76" s="24">
        <f t="shared" si="77"/>
        <v>21</v>
      </c>
      <c r="M76" s="24">
        <f t="shared" si="77"/>
        <v>36</v>
      </c>
      <c r="N76" s="24">
        <f t="shared" si="3"/>
        <v>73</v>
      </c>
      <c r="V76" s="21" t="s">
        <v>161</v>
      </c>
      <c r="Y76" s="48">
        <v>58.0</v>
      </c>
    </row>
    <row r="77">
      <c r="A77" s="21" t="s">
        <v>232</v>
      </c>
      <c r="B77" s="29">
        <v>7.490003003E11</v>
      </c>
      <c r="C77" s="45">
        <v>0.0</v>
      </c>
      <c r="E77" s="46">
        <v>1.0</v>
      </c>
      <c r="F77" s="46">
        <v>3.0</v>
      </c>
      <c r="G77" s="46">
        <v>4.0</v>
      </c>
      <c r="H77" s="18">
        <v>8.0</v>
      </c>
      <c r="I77" s="18">
        <v>7.0</v>
      </c>
      <c r="J77" s="18">
        <v>9.0</v>
      </c>
      <c r="K77" s="24">
        <f t="shared" ref="K77:M77" si="78">E77*H77</f>
        <v>8</v>
      </c>
      <c r="L77" s="24">
        <f t="shared" si="78"/>
        <v>21</v>
      </c>
      <c r="M77" s="24">
        <f t="shared" si="78"/>
        <v>36</v>
      </c>
      <c r="N77" s="24">
        <f t="shared" si="3"/>
        <v>65</v>
      </c>
      <c r="V77" s="21" t="s">
        <v>163</v>
      </c>
      <c r="Y77" s="48">
        <v>58.0</v>
      </c>
    </row>
    <row r="78">
      <c r="A78" s="21" t="s">
        <v>213</v>
      </c>
      <c r="B78" s="29">
        <v>1.055054007E11</v>
      </c>
      <c r="C78" s="45">
        <v>0.0</v>
      </c>
      <c r="E78" s="46">
        <v>10.0</v>
      </c>
      <c r="F78" s="46">
        <v>3.0</v>
      </c>
      <c r="G78" s="46">
        <v>4.0</v>
      </c>
      <c r="H78" s="18">
        <v>8.0</v>
      </c>
      <c r="I78" s="18">
        <v>7.0</v>
      </c>
      <c r="J78" s="18">
        <v>9.0</v>
      </c>
      <c r="K78" s="24">
        <f t="shared" ref="K78:M78" si="79">E78*H78</f>
        <v>80</v>
      </c>
      <c r="L78" s="24">
        <f t="shared" si="79"/>
        <v>21</v>
      </c>
      <c r="M78" s="24">
        <f t="shared" si="79"/>
        <v>36</v>
      </c>
      <c r="N78" s="24">
        <f t="shared" si="3"/>
        <v>137</v>
      </c>
      <c r="V78" s="21" t="s">
        <v>167</v>
      </c>
      <c r="Y78" s="48">
        <v>58.0</v>
      </c>
    </row>
    <row r="79">
      <c r="A79" s="21" t="s">
        <v>217</v>
      </c>
      <c r="B79" s="29">
        <v>1.05505500601E11</v>
      </c>
      <c r="C79" s="45">
        <v>0.0</v>
      </c>
      <c r="E79" s="46">
        <v>9.0</v>
      </c>
      <c r="F79" s="46">
        <v>3.0</v>
      </c>
      <c r="G79" s="46">
        <v>4.0</v>
      </c>
      <c r="H79" s="18">
        <v>8.0</v>
      </c>
      <c r="I79" s="18">
        <v>7.0</v>
      </c>
      <c r="J79" s="18">
        <v>9.0</v>
      </c>
      <c r="K79" s="24">
        <f t="shared" ref="K79:M79" si="80">E79*H79</f>
        <v>72</v>
      </c>
      <c r="L79" s="24">
        <f t="shared" si="80"/>
        <v>21</v>
      </c>
      <c r="M79" s="24">
        <f t="shared" si="80"/>
        <v>36</v>
      </c>
      <c r="N79" s="24">
        <f t="shared" si="3"/>
        <v>129</v>
      </c>
      <c r="V79" s="21" t="s">
        <v>169</v>
      </c>
      <c r="Y79" s="48">
        <v>58.0</v>
      </c>
    </row>
    <row r="80">
      <c r="A80" s="21" t="s">
        <v>223</v>
      </c>
      <c r="B80" s="29">
        <v>1.055055007E11</v>
      </c>
      <c r="C80" s="45">
        <v>0.0</v>
      </c>
      <c r="E80" s="46">
        <v>10.0</v>
      </c>
      <c r="F80" s="46">
        <v>3.0</v>
      </c>
      <c r="G80" s="46">
        <v>2.0</v>
      </c>
      <c r="H80" s="18">
        <v>8.0</v>
      </c>
      <c r="I80" s="18">
        <v>7.0</v>
      </c>
      <c r="J80" s="18">
        <v>9.0</v>
      </c>
      <c r="K80" s="24">
        <f t="shared" ref="K80:M80" si="81">E80*H80</f>
        <v>80</v>
      </c>
      <c r="L80" s="24">
        <f t="shared" si="81"/>
        <v>21</v>
      </c>
      <c r="M80" s="24">
        <f t="shared" si="81"/>
        <v>18</v>
      </c>
      <c r="N80" s="24">
        <f t="shared" si="3"/>
        <v>119</v>
      </c>
      <c r="V80" s="21" t="s">
        <v>170</v>
      </c>
      <c r="Y80" s="48">
        <v>58.0</v>
      </c>
    </row>
    <row r="81">
      <c r="A81" s="21" t="s">
        <v>195</v>
      </c>
      <c r="B81" s="29">
        <v>1.055072011E11</v>
      </c>
      <c r="C81" s="45">
        <v>0.0</v>
      </c>
      <c r="E81" s="46">
        <v>10.0</v>
      </c>
      <c r="F81" s="46">
        <v>5.0</v>
      </c>
      <c r="G81" s="46">
        <v>6.0</v>
      </c>
      <c r="H81" s="18">
        <v>8.0</v>
      </c>
      <c r="I81" s="18">
        <v>7.0</v>
      </c>
      <c r="J81" s="18">
        <v>9.0</v>
      </c>
      <c r="K81" s="24">
        <f t="shared" ref="K81:M81" si="82">E81*H81</f>
        <v>80</v>
      </c>
      <c r="L81" s="24">
        <f t="shared" si="82"/>
        <v>35</v>
      </c>
      <c r="M81" s="24">
        <f t="shared" si="82"/>
        <v>54</v>
      </c>
      <c r="N81" s="24">
        <f t="shared" si="3"/>
        <v>169</v>
      </c>
      <c r="V81" s="21" t="s">
        <v>171</v>
      </c>
      <c r="Y81" s="48">
        <v>58.0</v>
      </c>
    </row>
    <row r="82">
      <c r="A82" s="21" t="s">
        <v>233</v>
      </c>
      <c r="B82" s="29">
        <v>1.6111932005E11</v>
      </c>
      <c r="C82" s="45">
        <v>0.0</v>
      </c>
      <c r="E82" s="46">
        <v>4.0</v>
      </c>
      <c r="F82" s="46">
        <v>1.0</v>
      </c>
      <c r="G82" s="46">
        <v>2.0</v>
      </c>
      <c r="H82" s="18">
        <v>8.0</v>
      </c>
      <c r="I82" s="18">
        <v>7.0</v>
      </c>
      <c r="J82" s="18">
        <v>9.0</v>
      </c>
      <c r="K82" s="24">
        <f t="shared" ref="K82:M82" si="83">E82*H82</f>
        <v>32</v>
      </c>
      <c r="L82" s="24">
        <f t="shared" si="83"/>
        <v>7</v>
      </c>
      <c r="M82" s="24">
        <f t="shared" si="83"/>
        <v>18</v>
      </c>
      <c r="N82" s="24">
        <f t="shared" si="3"/>
        <v>57</v>
      </c>
      <c r="V82" s="21" t="s">
        <v>172</v>
      </c>
      <c r="Y82" s="48">
        <v>58.0</v>
      </c>
    </row>
    <row r="83">
      <c r="A83" s="21" t="s">
        <v>222</v>
      </c>
      <c r="B83" s="29">
        <v>1.6112024009E11</v>
      </c>
      <c r="C83" s="45">
        <v>0.0</v>
      </c>
      <c r="E83" s="46">
        <v>3.0</v>
      </c>
      <c r="F83" s="46">
        <v>4.0</v>
      </c>
      <c r="G83" s="46">
        <v>8.0</v>
      </c>
      <c r="H83" s="18">
        <v>8.0</v>
      </c>
      <c r="I83" s="18">
        <v>7.0</v>
      </c>
      <c r="J83" s="18">
        <v>9.0</v>
      </c>
      <c r="K83" s="24">
        <f t="shared" ref="K83:M83" si="84">E83*H83</f>
        <v>24</v>
      </c>
      <c r="L83" s="24">
        <f t="shared" si="84"/>
        <v>28</v>
      </c>
      <c r="M83" s="24">
        <f t="shared" si="84"/>
        <v>72</v>
      </c>
      <c r="N83" s="24">
        <f t="shared" si="3"/>
        <v>124</v>
      </c>
      <c r="V83" s="21" t="s">
        <v>173</v>
      </c>
      <c r="Y83" s="48">
        <v>58.0</v>
      </c>
    </row>
    <row r="84">
      <c r="A84" s="21" t="s">
        <v>189</v>
      </c>
      <c r="B84" s="29">
        <v>6.16110732006E11</v>
      </c>
      <c r="C84" s="45">
        <v>0.0</v>
      </c>
      <c r="E84" s="46">
        <v>10.0</v>
      </c>
      <c r="F84" s="46">
        <v>4.0</v>
      </c>
      <c r="G84" s="46">
        <v>10.0</v>
      </c>
      <c r="H84" s="18">
        <v>8.0</v>
      </c>
      <c r="I84" s="18">
        <v>7.0</v>
      </c>
      <c r="J84" s="18">
        <v>9.0</v>
      </c>
      <c r="K84" s="24">
        <f t="shared" ref="K84:M84" si="85">E84*H84</f>
        <v>80</v>
      </c>
      <c r="L84" s="24">
        <f t="shared" si="85"/>
        <v>28</v>
      </c>
      <c r="M84" s="24">
        <f t="shared" si="85"/>
        <v>90</v>
      </c>
      <c r="N84" s="24">
        <f t="shared" si="3"/>
        <v>198</v>
      </c>
      <c r="V84" s="21" t="s">
        <v>174</v>
      </c>
      <c r="Y84" s="48">
        <v>58.0</v>
      </c>
    </row>
    <row r="85">
      <c r="A85" s="21" t="s">
        <v>226</v>
      </c>
      <c r="B85" s="29">
        <v>1.6111931002E11</v>
      </c>
      <c r="C85" s="21">
        <v>0.0</v>
      </c>
      <c r="E85" s="46">
        <v>4.0</v>
      </c>
      <c r="F85" s="46">
        <v>2.0</v>
      </c>
      <c r="G85" s="46">
        <v>6.0</v>
      </c>
      <c r="H85" s="18">
        <v>8.0</v>
      </c>
      <c r="I85" s="18">
        <v>7.0</v>
      </c>
      <c r="J85" s="18">
        <v>9.0</v>
      </c>
      <c r="K85" s="24">
        <f t="shared" ref="K85:M85" si="86">E85*H85</f>
        <v>32</v>
      </c>
      <c r="L85" s="24">
        <f t="shared" si="86"/>
        <v>14</v>
      </c>
      <c r="M85" s="24">
        <f t="shared" si="86"/>
        <v>54</v>
      </c>
      <c r="N85" s="24">
        <f t="shared" si="3"/>
        <v>100</v>
      </c>
      <c r="V85" s="21" t="s">
        <v>175</v>
      </c>
      <c r="Y85" s="48">
        <v>58.0</v>
      </c>
    </row>
    <row r="86">
      <c r="A86" s="21" t="s">
        <v>219</v>
      </c>
      <c r="B86" s="29">
        <v>1.6111931004E11</v>
      </c>
      <c r="C86" s="21">
        <v>0.0</v>
      </c>
      <c r="E86" s="46">
        <v>4.0</v>
      </c>
      <c r="F86" s="46">
        <v>6.0</v>
      </c>
      <c r="G86" s="46">
        <v>6.0</v>
      </c>
      <c r="H86" s="18">
        <v>8.0</v>
      </c>
      <c r="I86" s="18">
        <v>7.0</v>
      </c>
      <c r="J86" s="18">
        <v>9.0</v>
      </c>
      <c r="K86" s="24">
        <f t="shared" ref="K86:M86" si="87">E86*H86</f>
        <v>32</v>
      </c>
      <c r="L86" s="24">
        <f t="shared" si="87"/>
        <v>42</v>
      </c>
      <c r="M86" s="24">
        <f t="shared" si="87"/>
        <v>54</v>
      </c>
      <c r="N86" s="24">
        <f t="shared" si="3"/>
        <v>128</v>
      </c>
      <c r="V86" s="21" t="s">
        <v>176</v>
      </c>
      <c r="Y86" s="48">
        <v>58.0</v>
      </c>
    </row>
    <row r="87">
      <c r="A87" s="21" t="s">
        <v>224</v>
      </c>
      <c r="B87" s="29">
        <v>7.34200000302E11</v>
      </c>
      <c r="C87" s="21">
        <v>0.0</v>
      </c>
      <c r="E87" s="46">
        <v>3.0</v>
      </c>
      <c r="F87" s="46">
        <v>8.0</v>
      </c>
      <c r="G87" s="46">
        <v>4.0</v>
      </c>
      <c r="H87" s="18">
        <v>8.0</v>
      </c>
      <c r="I87" s="18">
        <v>7.0</v>
      </c>
      <c r="J87" s="18">
        <v>9.0</v>
      </c>
      <c r="K87" s="24">
        <f t="shared" ref="K87:M87" si="88">E87*H87</f>
        <v>24</v>
      </c>
      <c r="L87" s="24">
        <f t="shared" si="88"/>
        <v>56</v>
      </c>
      <c r="M87" s="24">
        <f t="shared" si="88"/>
        <v>36</v>
      </c>
      <c r="N87" s="24">
        <f t="shared" si="3"/>
        <v>116</v>
      </c>
      <c r="V87" s="21" t="s">
        <v>177</v>
      </c>
      <c r="Y87" s="48">
        <v>58.0</v>
      </c>
    </row>
    <row r="88">
      <c r="A88" s="21" t="s">
        <v>94</v>
      </c>
      <c r="B88" s="29">
        <v>1.065001001E11</v>
      </c>
      <c r="C88" s="45">
        <v>0.0</v>
      </c>
      <c r="E88" s="9">
        <v>7.0</v>
      </c>
      <c r="F88" s="9">
        <v>4.0</v>
      </c>
      <c r="G88" s="9">
        <v>4.0</v>
      </c>
      <c r="H88" s="18">
        <v>8.0</v>
      </c>
      <c r="I88" s="18">
        <v>7.0</v>
      </c>
      <c r="J88" s="18">
        <v>9.0</v>
      </c>
      <c r="K88" s="24">
        <f t="shared" ref="K88:M88" si="89">E88*H88</f>
        <v>56</v>
      </c>
      <c r="L88" s="24">
        <f t="shared" si="89"/>
        <v>28</v>
      </c>
      <c r="M88" s="24">
        <f t="shared" si="89"/>
        <v>36</v>
      </c>
      <c r="N88" s="24">
        <f t="shared" si="3"/>
        <v>120</v>
      </c>
      <c r="V88" s="21" t="s">
        <v>178</v>
      </c>
      <c r="Y88" s="48">
        <v>58.0</v>
      </c>
    </row>
    <row r="89">
      <c r="A89" s="21" t="s">
        <v>207</v>
      </c>
      <c r="B89" s="29">
        <v>6.16121224001E11</v>
      </c>
      <c r="C89" s="45">
        <v>0.0</v>
      </c>
      <c r="E89" s="46">
        <v>3.0</v>
      </c>
      <c r="F89" s="46">
        <v>6.0</v>
      </c>
      <c r="G89" s="46">
        <v>8.0</v>
      </c>
      <c r="H89" s="18">
        <v>8.0</v>
      </c>
      <c r="I89" s="18">
        <v>7.0</v>
      </c>
      <c r="J89" s="18">
        <v>9.0</v>
      </c>
      <c r="K89" s="24">
        <f t="shared" ref="K89:M89" si="90">E89*H89</f>
        <v>24</v>
      </c>
      <c r="L89" s="24">
        <f t="shared" si="90"/>
        <v>42</v>
      </c>
      <c r="M89" s="24">
        <f t="shared" si="90"/>
        <v>72</v>
      </c>
      <c r="N89" s="24">
        <f t="shared" si="3"/>
        <v>138</v>
      </c>
      <c r="V89" s="21" t="s">
        <v>179</v>
      </c>
      <c r="Y89" s="48">
        <v>58.0</v>
      </c>
    </row>
    <row r="90">
      <c r="A90" s="21" t="s">
        <v>225</v>
      </c>
      <c r="B90" s="29">
        <v>1.6111923007E11</v>
      </c>
      <c r="C90" s="45">
        <v>0.0</v>
      </c>
      <c r="E90" s="46">
        <v>3.0</v>
      </c>
      <c r="F90" s="46">
        <v>4.0</v>
      </c>
      <c r="G90" s="46">
        <v>6.0</v>
      </c>
      <c r="H90" s="18">
        <v>8.0</v>
      </c>
      <c r="I90" s="18">
        <v>7.0</v>
      </c>
      <c r="J90" s="18">
        <v>9.0</v>
      </c>
      <c r="K90" s="24">
        <f t="shared" ref="K90:M90" si="91">E90*H90</f>
        <v>24</v>
      </c>
      <c r="L90" s="24">
        <f t="shared" si="91"/>
        <v>28</v>
      </c>
      <c r="M90" s="24">
        <f t="shared" si="91"/>
        <v>54</v>
      </c>
      <c r="N90" s="24">
        <f t="shared" si="3"/>
        <v>106</v>
      </c>
      <c r="V90" s="21" t="s">
        <v>180</v>
      </c>
      <c r="Y90" s="48">
        <v>58.0</v>
      </c>
    </row>
    <row r="91">
      <c r="A91" s="21" t="s">
        <v>192</v>
      </c>
      <c r="B91" s="29">
        <v>1.6112024009E11</v>
      </c>
      <c r="C91" s="45">
        <v>0.0</v>
      </c>
      <c r="E91" s="46">
        <v>4.0</v>
      </c>
      <c r="F91" s="46">
        <v>8.0</v>
      </c>
      <c r="G91" s="46">
        <v>10.0</v>
      </c>
      <c r="H91" s="18">
        <v>8.0</v>
      </c>
      <c r="I91" s="18">
        <v>7.0</v>
      </c>
      <c r="J91" s="18">
        <v>9.0</v>
      </c>
      <c r="K91" s="24">
        <f t="shared" ref="K91:M91" si="92">E91*H91</f>
        <v>32</v>
      </c>
      <c r="L91" s="24">
        <f t="shared" si="92"/>
        <v>56</v>
      </c>
      <c r="M91" s="24">
        <f t="shared" si="92"/>
        <v>90</v>
      </c>
      <c r="N91" s="24">
        <f t="shared" si="3"/>
        <v>178</v>
      </c>
      <c r="V91" s="21" t="s">
        <v>181</v>
      </c>
      <c r="Y91" s="48">
        <v>58.0</v>
      </c>
    </row>
    <row r="92">
      <c r="A92" s="21" t="s">
        <v>99</v>
      </c>
      <c r="B92" s="31">
        <v>1.06500101201E11</v>
      </c>
      <c r="C92" s="51">
        <v>0.0</v>
      </c>
      <c r="E92" s="24">
        <v>3.0</v>
      </c>
      <c r="F92" s="24">
        <v>6.0</v>
      </c>
      <c r="G92" s="24">
        <v>10.0</v>
      </c>
      <c r="H92" s="18">
        <v>8.0</v>
      </c>
      <c r="I92" s="18">
        <v>7.0</v>
      </c>
      <c r="J92" s="18">
        <v>9.0</v>
      </c>
      <c r="K92" s="24">
        <f t="shared" ref="K92:M92" si="93">E92*H92</f>
        <v>24</v>
      </c>
      <c r="L92" s="24">
        <f t="shared" si="93"/>
        <v>42</v>
      </c>
      <c r="M92" s="24">
        <f t="shared" si="93"/>
        <v>90</v>
      </c>
      <c r="N92" s="52">
        <f t="shared" si="3"/>
        <v>156</v>
      </c>
      <c r="V92" s="21" t="s">
        <v>233</v>
      </c>
      <c r="Y92" s="48">
        <v>57.0</v>
      </c>
    </row>
    <row r="93">
      <c r="E93" s="32"/>
      <c r="H93" s="18"/>
      <c r="I93" s="18"/>
      <c r="J93" s="18"/>
      <c r="M93" s="33" t="s">
        <v>84</v>
      </c>
      <c r="N93" s="35">
        <f>MAX(N3:N92)</f>
        <v>200</v>
      </c>
      <c r="V93" s="9"/>
      <c r="W93" s="48"/>
    </row>
    <row r="94">
      <c r="E94" s="32"/>
      <c r="H94" s="18"/>
      <c r="I94" s="18"/>
      <c r="J94" s="18"/>
      <c r="M94" s="33" t="s">
        <v>85</v>
      </c>
      <c r="N94" s="35">
        <f>MIN(N4:N93)</f>
        <v>57</v>
      </c>
      <c r="V94" s="9"/>
      <c r="W94" s="48"/>
    </row>
    <row r="95">
      <c r="E95" s="32"/>
      <c r="H95" s="18"/>
      <c r="I95" s="18"/>
      <c r="J95" s="18"/>
      <c r="M95" s="33" t="s">
        <v>83</v>
      </c>
      <c r="N95" s="35">
        <f>AVERAGE(N5:N94)</f>
        <v>91.13333333</v>
      </c>
      <c r="V95" s="9"/>
      <c r="W95" s="48"/>
    </row>
    <row r="96">
      <c r="E96" s="32"/>
      <c r="H96" s="18"/>
      <c r="I96" s="18"/>
      <c r="J96" s="18"/>
      <c r="M96" s="33" t="s">
        <v>182</v>
      </c>
      <c r="N96" s="35">
        <f>MEDIAN(N6:N95)</f>
        <v>81</v>
      </c>
      <c r="V96" s="53"/>
      <c r="W96" s="48"/>
    </row>
    <row r="97">
      <c r="E97" s="32"/>
      <c r="H97" s="18"/>
      <c r="I97" s="18"/>
      <c r="J97" s="18"/>
      <c r="M97" s="36" t="s">
        <v>86</v>
      </c>
      <c r="N97" s="35">
        <f>COUNT(N7:N96)</f>
        <v>90</v>
      </c>
      <c r="W97" s="48"/>
    </row>
    <row r="98">
      <c r="E98" s="32"/>
      <c r="H98" s="18"/>
      <c r="I98" s="18"/>
      <c r="J98" s="18"/>
      <c r="W98" s="48"/>
    </row>
    <row r="99">
      <c r="E99" s="32"/>
      <c r="H99" s="18"/>
      <c r="I99" s="18"/>
      <c r="J99" s="18"/>
      <c r="W99" s="48"/>
    </row>
    <row r="100">
      <c r="E100" s="32"/>
      <c r="H100" s="18"/>
      <c r="I100" s="18"/>
      <c r="J100" s="18"/>
      <c r="W100" s="48"/>
    </row>
    <row r="101">
      <c r="E101" s="32"/>
      <c r="H101" s="18"/>
      <c r="I101" s="18"/>
      <c r="J101" s="18"/>
      <c r="W101" s="48"/>
    </row>
    <row r="102">
      <c r="E102" s="32"/>
      <c r="H102" s="18"/>
      <c r="I102" s="18"/>
      <c r="J102" s="18"/>
      <c r="W102" s="48"/>
    </row>
    <row r="103">
      <c r="E103" s="32"/>
      <c r="H103" s="18"/>
      <c r="I103" s="18"/>
      <c r="J103" s="18"/>
      <c r="W103" s="48"/>
    </row>
    <row r="104">
      <c r="E104" s="32"/>
      <c r="H104" s="18"/>
      <c r="I104" s="18"/>
      <c r="J104" s="18"/>
      <c r="W104" s="48"/>
    </row>
    <row r="105">
      <c r="E105" s="32"/>
      <c r="H105" s="18"/>
      <c r="I105" s="18"/>
      <c r="J105" s="18"/>
      <c r="W105" s="48"/>
    </row>
    <row r="106">
      <c r="E106" s="32"/>
      <c r="H106" s="18"/>
      <c r="I106" s="18"/>
      <c r="J106" s="18"/>
      <c r="W106" s="48"/>
    </row>
    <row r="107">
      <c r="E107" s="32"/>
      <c r="H107" s="18"/>
      <c r="I107" s="18"/>
      <c r="J107" s="18"/>
      <c r="W107" s="48"/>
    </row>
    <row r="108">
      <c r="E108" s="32"/>
      <c r="H108" s="18"/>
      <c r="I108" s="18"/>
      <c r="J108" s="18"/>
      <c r="W108" s="48"/>
    </row>
    <row r="109">
      <c r="E109" s="32"/>
      <c r="H109" s="18"/>
      <c r="I109" s="18"/>
      <c r="J109" s="18"/>
      <c r="W109" s="48"/>
    </row>
    <row r="110">
      <c r="E110" s="32"/>
      <c r="H110" s="18"/>
      <c r="I110" s="18"/>
      <c r="J110" s="18"/>
      <c r="W110" s="48"/>
    </row>
    <row r="111">
      <c r="E111" s="32"/>
      <c r="H111" s="18"/>
      <c r="I111" s="18"/>
      <c r="J111" s="18"/>
      <c r="W111" s="48"/>
    </row>
    <row r="112">
      <c r="E112" s="32"/>
      <c r="H112" s="18"/>
      <c r="I112" s="18"/>
      <c r="J112" s="18"/>
      <c r="W112" s="48"/>
    </row>
    <row r="113">
      <c r="B113" s="29"/>
      <c r="C113" s="45"/>
      <c r="E113" s="32"/>
      <c r="H113" s="18"/>
      <c r="I113" s="18"/>
      <c r="J113" s="18"/>
      <c r="W113" s="48"/>
    </row>
    <row r="114">
      <c r="B114" s="29"/>
      <c r="C114" s="45"/>
      <c r="E114" s="32"/>
      <c r="H114" s="18"/>
      <c r="I114" s="18"/>
      <c r="J114" s="18"/>
      <c r="W114" s="48"/>
    </row>
    <row r="115">
      <c r="B115" s="29"/>
      <c r="C115" s="45"/>
      <c r="E115" s="32"/>
      <c r="H115" s="18"/>
      <c r="I115" s="18"/>
      <c r="J115" s="18"/>
      <c r="W115" s="48"/>
    </row>
    <row r="116">
      <c r="B116" s="29"/>
      <c r="C116" s="45"/>
      <c r="E116" s="32"/>
      <c r="H116" s="18"/>
      <c r="I116" s="18"/>
      <c r="J116" s="18"/>
      <c r="W116" s="48"/>
    </row>
    <row r="117">
      <c r="B117" s="29"/>
      <c r="C117" s="45"/>
      <c r="E117" s="32"/>
      <c r="H117" s="18"/>
      <c r="I117" s="18"/>
      <c r="J117" s="18"/>
      <c r="W117" s="48"/>
    </row>
    <row r="118">
      <c r="B118" s="29"/>
      <c r="C118" s="45"/>
      <c r="E118" s="32"/>
      <c r="H118" s="18"/>
      <c r="I118" s="18"/>
      <c r="J118" s="18"/>
      <c r="W118" s="48"/>
    </row>
    <row r="119">
      <c r="B119" s="29"/>
      <c r="C119" s="45"/>
      <c r="E119" s="32"/>
      <c r="H119" s="18"/>
      <c r="I119" s="18"/>
      <c r="J119" s="18"/>
      <c r="W119" s="48"/>
    </row>
    <row r="120">
      <c r="B120" s="29"/>
      <c r="C120" s="45"/>
      <c r="E120" s="32"/>
      <c r="H120" s="18"/>
      <c r="I120" s="18"/>
      <c r="J120" s="18"/>
      <c r="W120" s="48"/>
    </row>
    <row r="121">
      <c r="E121" s="32"/>
      <c r="H121" s="18"/>
      <c r="I121" s="18"/>
      <c r="J121" s="18"/>
      <c r="W121" s="48"/>
    </row>
    <row r="122">
      <c r="E122" s="32"/>
      <c r="H122" s="18"/>
      <c r="I122" s="18"/>
      <c r="J122" s="18"/>
      <c r="W122" s="48"/>
    </row>
    <row r="123">
      <c r="E123" s="32"/>
      <c r="H123" s="18"/>
      <c r="I123" s="18"/>
      <c r="J123" s="18"/>
      <c r="W123" s="48"/>
    </row>
    <row r="124">
      <c r="E124" s="32"/>
      <c r="H124" s="18"/>
      <c r="I124" s="18"/>
      <c r="J124" s="18"/>
      <c r="W124" s="48"/>
    </row>
    <row r="125">
      <c r="E125" s="32"/>
      <c r="H125" s="18"/>
      <c r="I125" s="18"/>
      <c r="J125" s="18"/>
      <c r="W125" s="48"/>
    </row>
    <row r="126">
      <c r="E126" s="32"/>
      <c r="H126" s="18"/>
      <c r="I126" s="18"/>
      <c r="J126" s="18"/>
      <c r="W126" s="48"/>
    </row>
    <row r="127">
      <c r="E127" s="32"/>
      <c r="H127" s="18"/>
      <c r="I127" s="18"/>
      <c r="J127" s="18"/>
      <c r="W127" s="48"/>
    </row>
    <row r="128">
      <c r="E128" s="32"/>
      <c r="H128" s="18"/>
      <c r="I128" s="18"/>
      <c r="J128" s="18"/>
      <c r="W128" s="48"/>
    </row>
    <row r="129">
      <c r="E129" s="32"/>
      <c r="H129" s="18"/>
      <c r="I129" s="18"/>
      <c r="J129" s="18"/>
      <c r="W129" s="48"/>
    </row>
    <row r="130">
      <c r="E130" s="32"/>
      <c r="H130" s="18"/>
      <c r="I130" s="18"/>
      <c r="J130" s="18"/>
      <c r="W130" s="48"/>
    </row>
    <row r="131">
      <c r="E131" s="32"/>
      <c r="H131" s="18"/>
      <c r="I131" s="18"/>
      <c r="J131" s="18"/>
      <c r="W131" s="48"/>
    </row>
    <row r="132">
      <c r="E132" s="32"/>
      <c r="H132" s="18"/>
      <c r="I132" s="18"/>
      <c r="J132" s="18"/>
      <c r="W132" s="48"/>
    </row>
    <row r="133">
      <c r="E133" s="32"/>
      <c r="H133" s="18"/>
      <c r="I133" s="18"/>
      <c r="J133" s="18"/>
      <c r="W133" s="48"/>
    </row>
    <row r="134">
      <c r="E134" s="32"/>
      <c r="H134" s="18"/>
      <c r="I134" s="18"/>
      <c r="J134" s="18"/>
      <c r="W134" s="48"/>
    </row>
    <row r="135">
      <c r="E135" s="32"/>
      <c r="H135" s="18"/>
      <c r="I135" s="18"/>
      <c r="J135" s="18"/>
      <c r="W135" s="48"/>
    </row>
    <row r="136">
      <c r="E136" s="32"/>
      <c r="H136" s="18"/>
      <c r="I136" s="18"/>
      <c r="J136" s="18"/>
      <c r="W136" s="48"/>
    </row>
    <row r="137">
      <c r="E137" s="32"/>
      <c r="H137" s="18"/>
      <c r="I137" s="18"/>
      <c r="J137" s="18"/>
      <c r="W137" s="48"/>
    </row>
    <row r="138">
      <c r="E138" s="32"/>
      <c r="H138" s="18"/>
      <c r="I138" s="18"/>
      <c r="J138" s="18"/>
      <c r="W138" s="48"/>
    </row>
    <row r="139">
      <c r="E139" s="32"/>
      <c r="H139" s="18"/>
      <c r="I139" s="18"/>
      <c r="J139" s="18"/>
      <c r="W139" s="48"/>
    </row>
    <row r="140">
      <c r="E140" s="32"/>
      <c r="H140" s="18"/>
      <c r="I140" s="18"/>
      <c r="J140" s="18"/>
      <c r="W140" s="48"/>
    </row>
    <row r="141">
      <c r="B141" s="29"/>
      <c r="E141" s="32"/>
      <c r="H141" s="18"/>
      <c r="I141" s="18"/>
      <c r="J141" s="18"/>
      <c r="W141" s="48"/>
    </row>
    <row r="142">
      <c r="E142" s="32"/>
      <c r="H142" s="18"/>
      <c r="I142" s="18"/>
      <c r="J142" s="18"/>
      <c r="W142" s="48"/>
    </row>
    <row r="143">
      <c r="E143" s="32"/>
      <c r="H143" s="18"/>
      <c r="I143" s="18"/>
      <c r="J143" s="18"/>
      <c r="W143" s="48"/>
    </row>
    <row r="144">
      <c r="E144" s="32"/>
      <c r="H144" s="18"/>
      <c r="I144" s="18"/>
      <c r="J144" s="18"/>
      <c r="W144" s="48"/>
    </row>
    <row r="145">
      <c r="E145" s="32"/>
      <c r="H145" s="18"/>
      <c r="I145" s="18"/>
      <c r="J145" s="18"/>
      <c r="W145" s="48"/>
    </row>
    <row r="146">
      <c r="E146" s="32"/>
      <c r="H146" s="18"/>
      <c r="I146" s="18"/>
      <c r="J146" s="18"/>
      <c r="W146" s="48"/>
    </row>
    <row r="147">
      <c r="E147" s="32"/>
      <c r="H147" s="18"/>
      <c r="I147" s="18"/>
      <c r="J147" s="18"/>
      <c r="W147" s="48"/>
    </row>
    <row r="148">
      <c r="E148" s="32"/>
      <c r="H148" s="18"/>
      <c r="I148" s="18"/>
      <c r="J148" s="18"/>
      <c r="W148" s="48"/>
    </row>
    <row r="149">
      <c r="B149" s="29"/>
      <c r="E149" s="32"/>
      <c r="H149" s="18"/>
      <c r="I149" s="18"/>
      <c r="J149" s="18"/>
      <c r="W149" s="48"/>
    </row>
    <row r="150">
      <c r="B150" s="29"/>
      <c r="E150" s="32"/>
      <c r="H150" s="18"/>
      <c r="I150" s="18"/>
      <c r="J150" s="18"/>
      <c r="W150" s="48"/>
    </row>
    <row r="151">
      <c r="E151" s="32"/>
      <c r="H151" s="18"/>
      <c r="I151" s="18"/>
      <c r="J151" s="18"/>
      <c r="W151" s="48"/>
    </row>
    <row r="152">
      <c r="E152" s="32"/>
      <c r="H152" s="18"/>
      <c r="I152" s="18"/>
      <c r="J152" s="18"/>
      <c r="W152" s="48"/>
    </row>
    <row r="153">
      <c r="E153" s="32"/>
      <c r="H153" s="18"/>
      <c r="I153" s="18"/>
      <c r="J153" s="18"/>
      <c r="W153" s="48"/>
    </row>
    <row r="154">
      <c r="E154" s="32"/>
      <c r="H154" s="18"/>
      <c r="I154" s="18"/>
      <c r="J154" s="18"/>
      <c r="W154" s="48"/>
    </row>
    <row r="155">
      <c r="E155" s="32"/>
      <c r="H155" s="18"/>
      <c r="I155" s="18"/>
      <c r="J155" s="18"/>
      <c r="W155" s="48"/>
    </row>
    <row r="156">
      <c r="E156" s="32"/>
      <c r="H156" s="18"/>
      <c r="I156" s="18"/>
      <c r="J156" s="18"/>
      <c r="W156" s="48"/>
    </row>
    <row r="157">
      <c r="B157" s="29"/>
      <c r="E157" s="32"/>
      <c r="H157" s="18"/>
      <c r="I157" s="18"/>
      <c r="J157" s="18"/>
      <c r="W157" s="48"/>
    </row>
    <row r="158">
      <c r="E158" s="32"/>
      <c r="H158" s="18"/>
      <c r="I158" s="18"/>
      <c r="J158" s="18"/>
      <c r="W158" s="48"/>
    </row>
    <row r="159">
      <c r="E159" s="32"/>
      <c r="H159" s="18"/>
      <c r="I159" s="18"/>
      <c r="J159" s="18"/>
      <c r="W159" s="48"/>
    </row>
    <row r="160">
      <c r="E160" s="32"/>
      <c r="H160" s="18"/>
      <c r="I160" s="18"/>
      <c r="J160" s="18"/>
      <c r="W160" s="48"/>
    </row>
    <row r="161">
      <c r="E161" s="32"/>
      <c r="H161" s="18"/>
      <c r="I161" s="18"/>
      <c r="J161" s="18"/>
      <c r="W161" s="48"/>
    </row>
    <row r="162">
      <c r="E162" s="32"/>
      <c r="H162" s="18"/>
      <c r="I162" s="18"/>
      <c r="J162" s="18"/>
      <c r="W162" s="48"/>
    </row>
    <row r="163">
      <c r="B163" s="29"/>
      <c r="E163" s="32"/>
      <c r="H163" s="18"/>
      <c r="I163" s="18"/>
      <c r="J163" s="18"/>
      <c r="W163" s="48"/>
    </row>
    <row r="164">
      <c r="B164" s="29"/>
      <c r="C164" s="45"/>
      <c r="E164" s="32"/>
      <c r="H164" s="18"/>
      <c r="I164" s="18"/>
      <c r="J164" s="18"/>
      <c r="W164" s="48"/>
    </row>
    <row r="165">
      <c r="E165" s="32"/>
      <c r="H165" s="18"/>
      <c r="I165" s="18"/>
      <c r="J165" s="18"/>
      <c r="W165" s="48"/>
    </row>
    <row r="166">
      <c r="E166" s="32"/>
      <c r="H166" s="18"/>
      <c r="I166" s="18"/>
      <c r="J166" s="18"/>
      <c r="W166" s="48"/>
    </row>
    <row r="167">
      <c r="E167" s="32"/>
      <c r="H167" s="18"/>
      <c r="I167" s="18"/>
      <c r="J167" s="18"/>
      <c r="W167" s="48"/>
    </row>
    <row r="168">
      <c r="E168" s="32"/>
      <c r="H168" s="18"/>
      <c r="I168" s="18"/>
      <c r="J168" s="18"/>
      <c r="W168" s="48"/>
    </row>
    <row r="169">
      <c r="E169" s="32"/>
      <c r="H169" s="18"/>
      <c r="I169" s="18"/>
      <c r="J169" s="18"/>
      <c r="W169" s="48"/>
    </row>
    <row r="170">
      <c r="E170" s="32"/>
      <c r="H170" s="18"/>
      <c r="I170" s="18"/>
      <c r="J170" s="18"/>
      <c r="W170" s="48"/>
    </row>
    <row r="171">
      <c r="B171" s="31"/>
      <c r="C171" s="51"/>
      <c r="E171" s="32"/>
      <c r="H171" s="18"/>
      <c r="I171" s="18"/>
      <c r="J171" s="18"/>
      <c r="W171" s="48"/>
    </row>
    <row r="172">
      <c r="E172" s="32"/>
      <c r="H172" s="18"/>
      <c r="I172" s="18"/>
      <c r="J172" s="18"/>
      <c r="W172" s="48"/>
    </row>
    <row r="173">
      <c r="E173" s="32"/>
      <c r="H173" s="18"/>
      <c r="I173" s="18"/>
      <c r="J173" s="18"/>
      <c r="W173" s="48"/>
    </row>
    <row r="174">
      <c r="E174" s="32"/>
      <c r="H174" s="18"/>
      <c r="I174" s="18"/>
      <c r="J174" s="18"/>
      <c r="W174" s="48"/>
    </row>
    <row r="175">
      <c r="E175" s="32"/>
      <c r="H175" s="18"/>
      <c r="I175" s="18"/>
      <c r="J175" s="18"/>
      <c r="W175" s="48"/>
    </row>
    <row r="176">
      <c r="E176" s="32"/>
      <c r="H176" s="18"/>
      <c r="I176" s="18"/>
      <c r="J176" s="18"/>
      <c r="W176" s="48"/>
    </row>
    <row r="177">
      <c r="E177" s="32"/>
      <c r="H177" s="18"/>
      <c r="I177" s="18"/>
      <c r="J177" s="18"/>
      <c r="W177" s="48"/>
    </row>
    <row r="178">
      <c r="E178" s="32"/>
      <c r="H178" s="18"/>
      <c r="I178" s="18"/>
      <c r="J178" s="18"/>
      <c r="W178" s="48"/>
    </row>
    <row r="179">
      <c r="E179" s="32"/>
      <c r="H179" s="18"/>
      <c r="I179" s="18"/>
      <c r="J179" s="18"/>
      <c r="W179" s="48"/>
    </row>
    <row r="180">
      <c r="E180" s="32"/>
      <c r="H180" s="18"/>
      <c r="I180" s="18"/>
      <c r="J180" s="18"/>
      <c r="W180" s="48"/>
    </row>
    <row r="181">
      <c r="E181" s="32"/>
      <c r="H181" s="18"/>
      <c r="I181" s="18"/>
      <c r="J181" s="18"/>
      <c r="W181" s="48"/>
    </row>
    <row r="182">
      <c r="E182" s="32"/>
      <c r="H182" s="18"/>
      <c r="I182" s="18"/>
      <c r="J182" s="18"/>
      <c r="W182" s="48"/>
    </row>
    <row r="183">
      <c r="E183" s="32"/>
      <c r="H183" s="18"/>
      <c r="I183" s="18"/>
      <c r="J183" s="18"/>
      <c r="W183" s="48"/>
    </row>
    <row r="184">
      <c r="E184" s="32"/>
      <c r="H184" s="18"/>
      <c r="I184" s="18"/>
      <c r="J184" s="18"/>
      <c r="W184" s="48"/>
    </row>
    <row r="185">
      <c r="E185" s="32"/>
      <c r="H185" s="18"/>
      <c r="I185" s="18"/>
      <c r="J185" s="18"/>
      <c r="W185" s="48"/>
    </row>
    <row r="186">
      <c r="E186" s="32"/>
      <c r="H186" s="18"/>
      <c r="I186" s="18"/>
      <c r="J186" s="18"/>
      <c r="W186" s="48"/>
    </row>
    <row r="187">
      <c r="E187" s="32"/>
      <c r="H187" s="18"/>
      <c r="I187" s="18"/>
      <c r="J187" s="18"/>
      <c r="W187" s="48"/>
    </row>
    <row r="188">
      <c r="E188" s="32"/>
      <c r="H188" s="18"/>
      <c r="I188" s="18"/>
      <c r="J188" s="18"/>
      <c r="W188" s="48"/>
    </row>
    <row r="189">
      <c r="E189" s="32"/>
      <c r="H189" s="18"/>
      <c r="I189" s="18"/>
      <c r="J189" s="18"/>
      <c r="W189" s="48"/>
    </row>
    <row r="190">
      <c r="E190" s="32"/>
      <c r="H190" s="18"/>
      <c r="I190" s="18"/>
      <c r="J190" s="18"/>
      <c r="W190" s="48"/>
    </row>
    <row r="191">
      <c r="E191" s="32"/>
      <c r="H191" s="18"/>
      <c r="I191" s="18"/>
      <c r="J191" s="18"/>
      <c r="W191" s="48"/>
    </row>
    <row r="192">
      <c r="E192" s="32"/>
      <c r="H192" s="18"/>
      <c r="I192" s="18"/>
      <c r="J192" s="18"/>
      <c r="W192" s="48"/>
    </row>
    <row r="193">
      <c r="E193" s="32"/>
      <c r="H193" s="18"/>
      <c r="I193" s="18"/>
      <c r="J193" s="18"/>
      <c r="W193" s="48"/>
    </row>
    <row r="194">
      <c r="E194" s="32"/>
      <c r="H194" s="18"/>
      <c r="I194" s="18"/>
      <c r="J194" s="18"/>
      <c r="W194" s="48"/>
    </row>
    <row r="195">
      <c r="E195" s="32"/>
      <c r="H195" s="18"/>
      <c r="I195" s="18"/>
      <c r="J195" s="18"/>
      <c r="W195" s="48"/>
    </row>
    <row r="196">
      <c r="E196" s="32"/>
      <c r="H196" s="18"/>
      <c r="I196" s="18"/>
      <c r="J196" s="18"/>
      <c r="W196" s="48"/>
    </row>
    <row r="197">
      <c r="E197" s="32"/>
      <c r="H197" s="18"/>
      <c r="I197" s="18"/>
      <c r="J197" s="18"/>
      <c r="W197" s="48"/>
    </row>
    <row r="198">
      <c r="E198" s="32"/>
      <c r="H198" s="18"/>
      <c r="I198" s="18"/>
      <c r="J198" s="18"/>
      <c r="W198" s="48"/>
    </row>
    <row r="199">
      <c r="E199" s="32"/>
      <c r="H199" s="18"/>
      <c r="I199" s="18"/>
      <c r="J199" s="18"/>
      <c r="W199" s="48"/>
    </row>
    <row r="200">
      <c r="E200" s="32"/>
      <c r="H200" s="18"/>
      <c r="I200" s="18"/>
      <c r="J200" s="18"/>
      <c r="W200" s="48"/>
    </row>
    <row r="201">
      <c r="E201" s="32"/>
      <c r="H201" s="18"/>
      <c r="I201" s="18"/>
      <c r="J201" s="18"/>
      <c r="W201" s="48"/>
    </row>
    <row r="202">
      <c r="E202" s="32"/>
      <c r="H202" s="18"/>
      <c r="I202" s="18"/>
      <c r="J202" s="18"/>
      <c r="W202" s="48"/>
    </row>
    <row r="203">
      <c r="E203" s="32"/>
      <c r="H203" s="18"/>
      <c r="I203" s="18"/>
      <c r="J203" s="18"/>
      <c r="W203" s="48"/>
    </row>
    <row r="204">
      <c r="E204" s="32"/>
      <c r="H204" s="18"/>
      <c r="I204" s="18"/>
      <c r="J204" s="18"/>
      <c r="W204" s="48"/>
    </row>
    <row r="205">
      <c r="E205" s="32"/>
      <c r="H205" s="18"/>
      <c r="I205" s="18"/>
      <c r="J205" s="18"/>
      <c r="W205" s="48"/>
    </row>
    <row r="206">
      <c r="E206" s="32"/>
      <c r="H206" s="18"/>
      <c r="I206" s="18"/>
      <c r="J206" s="18"/>
      <c r="W206" s="48"/>
    </row>
    <row r="207">
      <c r="E207" s="32"/>
      <c r="H207" s="18"/>
      <c r="I207" s="18"/>
      <c r="J207" s="18"/>
      <c r="W207" s="48"/>
    </row>
    <row r="208">
      <c r="E208" s="32"/>
      <c r="H208" s="18"/>
      <c r="I208" s="18"/>
      <c r="J208" s="18"/>
      <c r="W208" s="48"/>
    </row>
    <row r="209">
      <c r="E209" s="32"/>
      <c r="H209" s="18"/>
      <c r="I209" s="18"/>
      <c r="J209" s="18"/>
      <c r="W209" s="48"/>
    </row>
    <row r="210">
      <c r="E210" s="32"/>
      <c r="H210" s="18"/>
      <c r="I210" s="18"/>
      <c r="J210" s="18"/>
      <c r="W210" s="48"/>
    </row>
    <row r="211">
      <c r="E211" s="32"/>
      <c r="H211" s="18"/>
      <c r="I211" s="18"/>
      <c r="J211" s="18"/>
      <c r="V211" s="9"/>
      <c r="W211" s="48"/>
    </row>
    <row r="212">
      <c r="E212" s="32"/>
      <c r="H212" s="18"/>
      <c r="I212" s="18"/>
      <c r="J212" s="18"/>
      <c r="V212" s="48"/>
    </row>
    <row r="213">
      <c r="E213" s="32"/>
      <c r="H213" s="18"/>
      <c r="I213" s="18"/>
      <c r="J213" s="18"/>
      <c r="V213" s="48"/>
    </row>
    <row r="214">
      <c r="E214" s="32"/>
      <c r="H214" s="18"/>
      <c r="I214" s="18"/>
      <c r="J214" s="18"/>
      <c r="V214" s="48"/>
    </row>
    <row r="215">
      <c r="E215" s="32"/>
      <c r="H215" s="18"/>
      <c r="I215" s="18"/>
      <c r="J215" s="18"/>
      <c r="V215" s="48"/>
    </row>
    <row r="216">
      <c r="E216" s="32"/>
      <c r="H216" s="18"/>
      <c r="I216" s="18"/>
      <c r="J216" s="18"/>
      <c r="V216" s="48"/>
    </row>
    <row r="217">
      <c r="E217" s="32"/>
      <c r="H217" s="18"/>
      <c r="I217" s="18"/>
      <c r="J217" s="18"/>
      <c r="V217" s="48"/>
    </row>
    <row r="218">
      <c r="E218" s="32"/>
      <c r="H218" s="18"/>
      <c r="I218" s="18"/>
      <c r="J218" s="18"/>
      <c r="V218" s="48"/>
    </row>
    <row r="219">
      <c r="E219" s="32"/>
      <c r="H219" s="18"/>
      <c r="I219" s="18"/>
      <c r="J219" s="18"/>
      <c r="V219" s="48"/>
    </row>
    <row r="220">
      <c r="E220" s="32"/>
      <c r="H220" s="18"/>
      <c r="I220" s="18"/>
      <c r="J220" s="18"/>
      <c r="V220" s="48"/>
    </row>
    <row r="221">
      <c r="E221" s="32"/>
      <c r="H221" s="18"/>
      <c r="I221" s="18"/>
      <c r="J221" s="18"/>
      <c r="V221" s="48"/>
    </row>
    <row r="222">
      <c r="E222" s="32"/>
      <c r="H222" s="18"/>
      <c r="I222" s="18"/>
      <c r="J222" s="18"/>
    </row>
    <row r="223">
      <c r="E223" s="32"/>
      <c r="H223" s="18"/>
      <c r="I223" s="18"/>
      <c r="J223" s="18"/>
    </row>
    <row r="224">
      <c r="E224" s="32"/>
      <c r="H224" s="18"/>
      <c r="I224" s="18"/>
      <c r="J224" s="18"/>
    </row>
    <row r="225">
      <c r="E225" s="32"/>
      <c r="H225" s="18"/>
      <c r="I225" s="18"/>
      <c r="J225" s="18"/>
    </row>
    <row r="226">
      <c r="E226" s="32"/>
      <c r="H226" s="18"/>
      <c r="I226" s="18"/>
      <c r="J226" s="18"/>
    </row>
    <row r="227">
      <c r="E227" s="32"/>
      <c r="H227" s="18"/>
      <c r="I227" s="18"/>
      <c r="J227" s="18"/>
    </row>
    <row r="228">
      <c r="E228" s="32"/>
      <c r="H228" s="18"/>
      <c r="I228" s="18"/>
      <c r="J228" s="18"/>
    </row>
    <row r="229">
      <c r="E229" s="32"/>
      <c r="H229" s="18"/>
      <c r="I229" s="18"/>
      <c r="J229" s="18"/>
    </row>
    <row r="230">
      <c r="E230" s="32"/>
      <c r="H230" s="18"/>
      <c r="I230" s="18"/>
      <c r="J230" s="18"/>
    </row>
    <row r="231">
      <c r="E231" s="32"/>
      <c r="H231" s="18"/>
      <c r="I231" s="18"/>
      <c r="J231" s="18"/>
    </row>
    <row r="232">
      <c r="E232" s="32"/>
      <c r="H232" s="18"/>
      <c r="I232" s="18"/>
      <c r="J232" s="18"/>
    </row>
    <row r="233">
      <c r="E233" s="32"/>
      <c r="H233" s="18"/>
      <c r="I233" s="18"/>
      <c r="J233" s="18"/>
    </row>
    <row r="234">
      <c r="E234" s="32"/>
      <c r="H234" s="18"/>
      <c r="I234" s="18"/>
      <c r="J234" s="18"/>
    </row>
    <row r="235">
      <c r="E235" s="32"/>
      <c r="H235" s="18"/>
      <c r="I235" s="18"/>
      <c r="J235" s="18"/>
    </row>
    <row r="236">
      <c r="E236" s="32"/>
      <c r="H236" s="18"/>
      <c r="I236" s="18"/>
      <c r="J236" s="18"/>
    </row>
    <row r="237">
      <c r="E237" s="32"/>
      <c r="H237" s="18"/>
      <c r="I237" s="18"/>
      <c r="J237" s="18"/>
    </row>
    <row r="238">
      <c r="E238" s="32"/>
      <c r="H238" s="18"/>
      <c r="I238" s="18"/>
      <c r="J238" s="18"/>
    </row>
    <row r="239">
      <c r="E239" s="32"/>
      <c r="H239" s="18"/>
      <c r="I239" s="18"/>
      <c r="J239" s="18"/>
    </row>
    <row r="240">
      <c r="E240" s="32"/>
      <c r="H240" s="18"/>
      <c r="I240" s="18"/>
      <c r="J240" s="18"/>
    </row>
    <row r="241">
      <c r="E241" s="32"/>
      <c r="H241" s="18"/>
      <c r="I241" s="18"/>
      <c r="J241" s="18"/>
    </row>
    <row r="242">
      <c r="E242" s="32"/>
      <c r="H242" s="18"/>
      <c r="I242" s="18"/>
      <c r="J242" s="18"/>
    </row>
    <row r="243">
      <c r="E243" s="32"/>
      <c r="H243" s="18"/>
      <c r="I243" s="18"/>
      <c r="J243" s="18"/>
    </row>
    <row r="244">
      <c r="E244" s="32"/>
      <c r="H244" s="18"/>
      <c r="I244" s="18"/>
      <c r="J244" s="18"/>
    </row>
    <row r="245">
      <c r="E245" s="32"/>
      <c r="H245" s="18"/>
      <c r="I245" s="18"/>
      <c r="J245" s="18"/>
    </row>
    <row r="246">
      <c r="E246" s="32"/>
      <c r="H246" s="18"/>
      <c r="I246" s="18"/>
      <c r="J246" s="18"/>
    </row>
    <row r="247">
      <c r="E247" s="32"/>
      <c r="H247" s="18"/>
      <c r="I247" s="18"/>
      <c r="J247" s="18"/>
    </row>
    <row r="248">
      <c r="E248" s="32"/>
      <c r="H248" s="18"/>
      <c r="I248" s="18"/>
      <c r="J248" s="18"/>
    </row>
    <row r="249">
      <c r="E249" s="32"/>
      <c r="H249" s="18"/>
      <c r="I249" s="18"/>
      <c r="J249" s="18"/>
    </row>
    <row r="250">
      <c r="E250" s="32"/>
      <c r="H250" s="18"/>
      <c r="I250" s="18"/>
      <c r="J250" s="18"/>
    </row>
    <row r="251">
      <c r="E251" s="32"/>
      <c r="H251" s="18"/>
      <c r="I251" s="18"/>
      <c r="J251" s="18"/>
    </row>
    <row r="252">
      <c r="E252" s="32"/>
      <c r="H252" s="18"/>
      <c r="I252" s="18"/>
      <c r="J252" s="18"/>
    </row>
    <row r="253">
      <c r="E253" s="32"/>
      <c r="H253" s="18"/>
      <c r="I253" s="18"/>
      <c r="J253" s="18"/>
    </row>
    <row r="254">
      <c r="E254" s="32"/>
      <c r="H254" s="18"/>
      <c r="I254" s="18"/>
      <c r="J254" s="18"/>
    </row>
    <row r="255">
      <c r="E255" s="32"/>
      <c r="H255" s="18"/>
      <c r="I255" s="18"/>
      <c r="J255" s="18"/>
    </row>
    <row r="256">
      <c r="E256" s="32"/>
      <c r="H256" s="18"/>
      <c r="I256" s="18"/>
      <c r="J256" s="18"/>
    </row>
    <row r="257">
      <c r="E257" s="32"/>
      <c r="H257" s="18"/>
      <c r="I257" s="18"/>
      <c r="J257" s="18"/>
    </row>
    <row r="258">
      <c r="E258" s="32"/>
      <c r="H258" s="18"/>
      <c r="I258" s="18"/>
      <c r="J258" s="18"/>
    </row>
    <row r="259">
      <c r="E259" s="32"/>
      <c r="H259" s="18"/>
      <c r="I259" s="18"/>
      <c r="J259" s="18"/>
    </row>
    <row r="260">
      <c r="E260" s="32"/>
      <c r="H260" s="18"/>
      <c r="I260" s="18"/>
      <c r="J260" s="18"/>
    </row>
    <row r="261">
      <c r="E261" s="32"/>
      <c r="H261" s="18"/>
      <c r="I261" s="18"/>
      <c r="J261" s="18"/>
    </row>
    <row r="262">
      <c r="E262" s="32"/>
      <c r="H262" s="18"/>
      <c r="I262" s="18"/>
      <c r="J262" s="18"/>
    </row>
    <row r="263">
      <c r="E263" s="32"/>
      <c r="H263" s="18"/>
      <c r="I263" s="18"/>
      <c r="J263" s="18"/>
    </row>
    <row r="264">
      <c r="E264" s="32"/>
      <c r="H264" s="18"/>
      <c r="I264" s="18"/>
      <c r="J264" s="18"/>
    </row>
    <row r="265">
      <c r="E265" s="32"/>
      <c r="H265" s="18"/>
      <c r="I265" s="18"/>
      <c r="J265" s="18"/>
    </row>
    <row r="266">
      <c r="E266" s="32"/>
      <c r="H266" s="18"/>
      <c r="I266" s="18"/>
      <c r="J266" s="18"/>
    </row>
    <row r="267">
      <c r="E267" s="32"/>
      <c r="H267" s="18"/>
      <c r="I267" s="18"/>
      <c r="J267" s="18"/>
    </row>
    <row r="268">
      <c r="E268" s="32"/>
      <c r="H268" s="18"/>
      <c r="I268" s="18"/>
      <c r="J268" s="18"/>
    </row>
    <row r="269">
      <c r="E269" s="32"/>
      <c r="H269" s="18"/>
      <c r="I269" s="18"/>
      <c r="J269" s="18"/>
    </row>
    <row r="270">
      <c r="E270" s="32"/>
      <c r="H270" s="18"/>
      <c r="I270" s="18"/>
      <c r="J270" s="18"/>
    </row>
    <row r="271">
      <c r="E271" s="32"/>
      <c r="H271" s="18"/>
      <c r="I271" s="18"/>
      <c r="J271" s="18"/>
    </row>
    <row r="272">
      <c r="E272" s="32"/>
      <c r="H272" s="18"/>
      <c r="I272" s="18"/>
      <c r="J272" s="18"/>
    </row>
    <row r="273">
      <c r="E273" s="32"/>
      <c r="H273" s="18"/>
      <c r="I273" s="18"/>
      <c r="J273" s="18"/>
    </row>
    <row r="274">
      <c r="E274" s="32"/>
      <c r="H274" s="18"/>
      <c r="I274" s="18"/>
      <c r="J274" s="18"/>
    </row>
    <row r="275">
      <c r="E275" s="32"/>
      <c r="H275" s="18"/>
      <c r="I275" s="18"/>
      <c r="J275" s="18"/>
    </row>
    <row r="276">
      <c r="E276" s="32"/>
      <c r="H276" s="18"/>
      <c r="I276" s="18"/>
      <c r="J276" s="18"/>
    </row>
    <row r="277">
      <c r="E277" s="32"/>
      <c r="H277" s="18"/>
      <c r="I277" s="18"/>
      <c r="J277" s="18"/>
    </row>
    <row r="278">
      <c r="E278" s="32"/>
      <c r="H278" s="18"/>
      <c r="I278" s="18"/>
      <c r="J278" s="18"/>
    </row>
    <row r="279">
      <c r="E279" s="32"/>
      <c r="H279" s="18"/>
      <c r="I279" s="18"/>
      <c r="J279" s="18"/>
    </row>
    <row r="280">
      <c r="E280" s="32"/>
      <c r="H280" s="18"/>
      <c r="I280" s="18"/>
      <c r="J280" s="18"/>
    </row>
    <row r="281">
      <c r="E281" s="32"/>
      <c r="H281" s="18"/>
      <c r="I281" s="18"/>
      <c r="J281" s="18"/>
    </row>
    <row r="282">
      <c r="E282" s="32"/>
      <c r="H282" s="18"/>
      <c r="I282" s="18"/>
      <c r="J282" s="18"/>
    </row>
    <row r="283">
      <c r="E283" s="32"/>
      <c r="H283" s="18"/>
      <c r="I283" s="18"/>
      <c r="J283" s="18"/>
    </row>
    <row r="284">
      <c r="E284" s="32"/>
      <c r="H284" s="18"/>
      <c r="I284" s="18"/>
      <c r="J284" s="18"/>
    </row>
    <row r="285">
      <c r="E285" s="32"/>
      <c r="H285" s="18"/>
      <c r="I285" s="18"/>
      <c r="J285" s="18"/>
    </row>
    <row r="286">
      <c r="E286" s="32"/>
      <c r="H286" s="18"/>
      <c r="I286" s="18"/>
      <c r="J286" s="18"/>
    </row>
    <row r="287">
      <c r="E287" s="32"/>
      <c r="H287" s="18"/>
      <c r="I287" s="18"/>
      <c r="J287" s="18"/>
    </row>
    <row r="288">
      <c r="E288" s="32"/>
      <c r="H288" s="18"/>
      <c r="I288" s="18"/>
      <c r="J288" s="18"/>
    </row>
    <row r="289">
      <c r="E289" s="32"/>
      <c r="H289" s="18"/>
      <c r="I289" s="18"/>
      <c r="J289" s="18"/>
    </row>
    <row r="290">
      <c r="E290" s="32"/>
      <c r="H290" s="18"/>
      <c r="I290" s="18"/>
      <c r="J290" s="18"/>
    </row>
    <row r="291">
      <c r="E291" s="32"/>
      <c r="H291" s="18"/>
      <c r="I291" s="18"/>
      <c r="J291" s="18"/>
    </row>
    <row r="292">
      <c r="E292" s="32"/>
      <c r="H292" s="18"/>
      <c r="I292" s="18"/>
      <c r="J292" s="18"/>
    </row>
    <row r="293">
      <c r="E293" s="32"/>
      <c r="H293" s="18"/>
      <c r="I293" s="18"/>
      <c r="J293" s="18"/>
    </row>
    <row r="294">
      <c r="E294" s="32"/>
      <c r="H294" s="18"/>
      <c r="I294" s="18"/>
      <c r="J294" s="18"/>
    </row>
    <row r="295">
      <c r="E295" s="32"/>
      <c r="H295" s="18"/>
      <c r="I295" s="18"/>
      <c r="J295" s="18"/>
    </row>
    <row r="296">
      <c r="E296" s="32"/>
      <c r="H296" s="18"/>
      <c r="I296" s="18"/>
      <c r="J296" s="18"/>
    </row>
    <row r="297">
      <c r="E297" s="32"/>
      <c r="H297" s="18"/>
      <c r="I297" s="18"/>
      <c r="J297" s="18"/>
    </row>
    <row r="298">
      <c r="E298" s="32"/>
      <c r="H298" s="18"/>
      <c r="I298" s="18"/>
      <c r="J298" s="18"/>
    </row>
    <row r="299">
      <c r="E299" s="32"/>
      <c r="H299" s="18"/>
      <c r="I299" s="18"/>
      <c r="J299" s="18"/>
    </row>
    <row r="300">
      <c r="E300" s="32"/>
      <c r="H300" s="18"/>
      <c r="I300" s="18"/>
      <c r="J300" s="18"/>
    </row>
    <row r="301">
      <c r="E301" s="32"/>
      <c r="H301" s="18"/>
      <c r="I301" s="18"/>
      <c r="J301" s="18"/>
    </row>
    <row r="302">
      <c r="E302" s="32"/>
      <c r="H302" s="18"/>
      <c r="I302" s="18"/>
      <c r="J302" s="18"/>
    </row>
    <row r="303">
      <c r="E303" s="32"/>
      <c r="H303" s="18"/>
      <c r="I303" s="18"/>
      <c r="J303" s="18"/>
    </row>
    <row r="304">
      <c r="E304" s="32"/>
      <c r="H304" s="18"/>
      <c r="I304" s="18"/>
      <c r="J304" s="18"/>
    </row>
    <row r="305">
      <c r="E305" s="32"/>
      <c r="H305" s="18"/>
      <c r="I305" s="18"/>
      <c r="J305" s="18"/>
    </row>
    <row r="306">
      <c r="E306" s="32"/>
      <c r="H306" s="18"/>
      <c r="I306" s="18"/>
      <c r="J306" s="18"/>
    </row>
    <row r="307">
      <c r="E307" s="32"/>
      <c r="H307" s="18"/>
      <c r="I307" s="18"/>
      <c r="J307" s="18"/>
    </row>
    <row r="308">
      <c r="E308" s="32"/>
      <c r="H308" s="18"/>
      <c r="I308" s="18"/>
      <c r="J308" s="18"/>
    </row>
    <row r="309">
      <c r="E309" s="32"/>
      <c r="H309" s="18"/>
      <c r="I309" s="18"/>
      <c r="J309" s="18"/>
    </row>
    <row r="310">
      <c r="E310" s="32"/>
      <c r="H310" s="18"/>
      <c r="I310" s="18"/>
      <c r="J310" s="18"/>
    </row>
    <row r="311">
      <c r="E311" s="32"/>
      <c r="H311" s="18"/>
      <c r="I311" s="18"/>
      <c r="J311" s="18"/>
    </row>
    <row r="312">
      <c r="E312" s="32"/>
      <c r="H312" s="18"/>
      <c r="I312" s="18"/>
      <c r="J312" s="18"/>
    </row>
    <row r="313">
      <c r="E313" s="32"/>
      <c r="H313" s="18"/>
      <c r="I313" s="18"/>
      <c r="J313" s="18"/>
    </row>
    <row r="314">
      <c r="E314" s="32"/>
      <c r="H314" s="18"/>
      <c r="I314" s="18"/>
      <c r="J314" s="18"/>
    </row>
    <row r="315">
      <c r="E315" s="32"/>
      <c r="H315" s="18"/>
      <c r="I315" s="18"/>
      <c r="J315" s="18"/>
    </row>
    <row r="316">
      <c r="E316" s="32"/>
      <c r="H316" s="18"/>
      <c r="I316" s="18"/>
      <c r="J316" s="18"/>
    </row>
    <row r="317">
      <c r="E317" s="32"/>
      <c r="H317" s="18"/>
      <c r="I317" s="18"/>
      <c r="J317" s="18"/>
    </row>
    <row r="318">
      <c r="E318" s="32"/>
      <c r="H318" s="18"/>
      <c r="I318" s="18"/>
      <c r="J318" s="18"/>
    </row>
    <row r="319">
      <c r="E319" s="32"/>
      <c r="H319" s="18"/>
      <c r="I319" s="18"/>
      <c r="J319" s="18"/>
    </row>
    <row r="320">
      <c r="E320" s="32"/>
      <c r="H320" s="18"/>
      <c r="I320" s="18"/>
      <c r="J320" s="18"/>
    </row>
    <row r="321">
      <c r="E321" s="32"/>
      <c r="H321" s="18"/>
      <c r="I321" s="18"/>
      <c r="J321" s="18"/>
    </row>
    <row r="322">
      <c r="E322" s="32"/>
      <c r="H322" s="18"/>
      <c r="I322" s="18"/>
      <c r="J322" s="18"/>
    </row>
    <row r="323">
      <c r="E323" s="32"/>
      <c r="H323" s="18"/>
      <c r="I323" s="18"/>
      <c r="J323" s="18"/>
    </row>
    <row r="324">
      <c r="E324" s="32"/>
      <c r="H324" s="18"/>
      <c r="I324" s="18"/>
      <c r="J324" s="18"/>
    </row>
    <row r="325">
      <c r="E325" s="32"/>
      <c r="H325" s="18"/>
      <c r="I325" s="18"/>
      <c r="J325" s="18"/>
    </row>
    <row r="326">
      <c r="E326" s="32"/>
      <c r="H326" s="18"/>
      <c r="I326" s="18"/>
      <c r="J326" s="18"/>
    </row>
    <row r="327">
      <c r="E327" s="32"/>
      <c r="H327" s="18"/>
      <c r="I327" s="18"/>
      <c r="J327" s="18"/>
    </row>
    <row r="328">
      <c r="E328" s="32"/>
      <c r="H328" s="18"/>
      <c r="I328" s="18"/>
      <c r="J328" s="18"/>
    </row>
    <row r="329">
      <c r="E329" s="32"/>
      <c r="H329" s="18"/>
      <c r="I329" s="18"/>
      <c r="J329" s="18"/>
    </row>
    <row r="330">
      <c r="E330" s="32"/>
      <c r="H330" s="18"/>
      <c r="I330" s="18"/>
      <c r="J330" s="18"/>
    </row>
    <row r="331">
      <c r="E331" s="32"/>
      <c r="H331" s="18"/>
      <c r="I331" s="18"/>
      <c r="J331" s="18"/>
    </row>
    <row r="332">
      <c r="E332" s="32"/>
      <c r="H332" s="18"/>
      <c r="I332" s="18"/>
      <c r="J332" s="18"/>
    </row>
    <row r="333">
      <c r="E333" s="32"/>
      <c r="H333" s="18"/>
      <c r="I333" s="18"/>
      <c r="J333" s="18"/>
    </row>
    <row r="334">
      <c r="E334" s="32"/>
      <c r="H334" s="18"/>
      <c r="I334" s="18"/>
      <c r="J334" s="18"/>
    </row>
    <row r="335">
      <c r="E335" s="32"/>
      <c r="H335" s="18"/>
      <c r="I335" s="18"/>
      <c r="J335" s="18"/>
    </row>
    <row r="336">
      <c r="E336" s="32"/>
      <c r="H336" s="18"/>
      <c r="I336" s="18"/>
      <c r="J336" s="18"/>
    </row>
    <row r="337">
      <c r="E337" s="32"/>
      <c r="H337" s="18"/>
      <c r="I337" s="18"/>
      <c r="J337" s="18"/>
    </row>
    <row r="338">
      <c r="E338" s="32"/>
      <c r="H338" s="18"/>
      <c r="I338" s="18"/>
      <c r="J338" s="18"/>
    </row>
    <row r="339">
      <c r="E339" s="32"/>
      <c r="H339" s="18"/>
      <c r="I339" s="18"/>
      <c r="J339" s="18"/>
    </row>
    <row r="340">
      <c r="E340" s="32"/>
      <c r="H340" s="18"/>
      <c r="I340" s="18"/>
      <c r="J340" s="18"/>
    </row>
    <row r="341">
      <c r="E341" s="32"/>
      <c r="H341" s="18"/>
      <c r="I341" s="18"/>
      <c r="J341" s="18"/>
    </row>
    <row r="342">
      <c r="E342" s="32"/>
      <c r="H342" s="18"/>
      <c r="I342" s="18"/>
      <c r="J342" s="18"/>
    </row>
    <row r="343">
      <c r="E343" s="32"/>
      <c r="H343" s="18"/>
      <c r="I343" s="18"/>
      <c r="J343" s="18"/>
    </row>
    <row r="344">
      <c r="E344" s="32"/>
      <c r="H344" s="18"/>
      <c r="I344" s="18"/>
      <c r="J344" s="18"/>
    </row>
    <row r="345">
      <c r="E345" s="32"/>
      <c r="H345" s="18"/>
      <c r="I345" s="18"/>
      <c r="J345" s="18"/>
    </row>
    <row r="346">
      <c r="E346" s="32"/>
      <c r="H346" s="18"/>
      <c r="I346" s="18"/>
      <c r="J346" s="18"/>
    </row>
    <row r="347">
      <c r="E347" s="32"/>
      <c r="H347" s="18"/>
      <c r="I347" s="18"/>
      <c r="J347" s="18"/>
    </row>
    <row r="348">
      <c r="E348" s="32"/>
      <c r="H348" s="18"/>
      <c r="I348" s="18"/>
      <c r="J348" s="18"/>
    </row>
    <row r="349">
      <c r="E349" s="32"/>
      <c r="H349" s="18"/>
      <c r="I349" s="18"/>
      <c r="J349" s="18"/>
    </row>
    <row r="350">
      <c r="E350" s="32"/>
      <c r="H350" s="18"/>
      <c r="I350" s="18"/>
      <c r="J350" s="18"/>
    </row>
    <row r="351">
      <c r="E351" s="32"/>
      <c r="H351" s="18"/>
      <c r="I351" s="18"/>
      <c r="J351" s="18"/>
    </row>
    <row r="352">
      <c r="E352" s="32"/>
      <c r="H352" s="18"/>
      <c r="I352" s="18"/>
      <c r="J352" s="18"/>
    </row>
    <row r="353">
      <c r="E353" s="32"/>
      <c r="H353" s="18"/>
      <c r="I353" s="18"/>
      <c r="J353" s="18"/>
    </row>
    <row r="354">
      <c r="E354" s="32"/>
      <c r="H354" s="18"/>
      <c r="I354" s="18"/>
      <c r="J354" s="18"/>
    </row>
    <row r="355">
      <c r="E355" s="32"/>
      <c r="H355" s="18"/>
      <c r="I355" s="18"/>
      <c r="J355" s="18"/>
    </row>
    <row r="356">
      <c r="E356" s="32"/>
      <c r="H356" s="18"/>
      <c r="I356" s="18"/>
      <c r="J356" s="18"/>
    </row>
    <row r="357">
      <c r="E357" s="32"/>
      <c r="H357" s="18"/>
      <c r="I357" s="18"/>
      <c r="J357" s="18"/>
    </row>
    <row r="358">
      <c r="E358" s="32"/>
      <c r="H358" s="18"/>
      <c r="I358" s="18"/>
      <c r="J358" s="18"/>
    </row>
    <row r="359">
      <c r="E359" s="32"/>
      <c r="H359" s="18"/>
      <c r="I359" s="18"/>
      <c r="J359" s="18"/>
    </row>
    <row r="360">
      <c r="E360" s="32"/>
      <c r="H360" s="18"/>
      <c r="I360" s="18"/>
      <c r="J360" s="18"/>
    </row>
    <row r="361">
      <c r="E361" s="32"/>
      <c r="H361" s="18"/>
      <c r="I361" s="18"/>
      <c r="J361" s="18"/>
    </row>
    <row r="362">
      <c r="E362" s="32"/>
      <c r="H362" s="18"/>
      <c r="I362" s="18"/>
      <c r="J362" s="18"/>
    </row>
    <row r="363">
      <c r="E363" s="32"/>
      <c r="H363" s="18"/>
      <c r="I363" s="18"/>
      <c r="J363" s="18"/>
    </row>
    <row r="364">
      <c r="E364" s="32"/>
      <c r="H364" s="18"/>
      <c r="I364" s="18"/>
      <c r="J364" s="18"/>
    </row>
    <row r="365">
      <c r="E365" s="32"/>
      <c r="H365" s="18"/>
      <c r="I365" s="18"/>
      <c r="J365" s="18"/>
    </row>
    <row r="366">
      <c r="E366" s="32"/>
      <c r="H366" s="18"/>
      <c r="I366" s="18"/>
      <c r="J366" s="18"/>
    </row>
    <row r="367">
      <c r="E367" s="32"/>
      <c r="H367" s="18"/>
      <c r="I367" s="18"/>
      <c r="J367" s="18"/>
    </row>
    <row r="368">
      <c r="E368" s="32"/>
      <c r="H368" s="18"/>
      <c r="I368" s="18"/>
      <c r="J368" s="18"/>
    </row>
    <row r="369">
      <c r="E369" s="32"/>
      <c r="H369" s="18"/>
      <c r="I369" s="18"/>
      <c r="J369" s="18"/>
    </row>
    <row r="370">
      <c r="E370" s="32"/>
      <c r="H370" s="18"/>
      <c r="I370" s="18"/>
      <c r="J370" s="18"/>
    </row>
    <row r="371">
      <c r="E371" s="32"/>
      <c r="H371" s="18"/>
      <c r="I371" s="18"/>
      <c r="J371" s="18"/>
    </row>
    <row r="372">
      <c r="E372" s="32"/>
      <c r="H372" s="18"/>
      <c r="I372" s="18"/>
      <c r="J372" s="18"/>
    </row>
    <row r="373">
      <c r="E373" s="32"/>
      <c r="H373" s="18"/>
      <c r="I373" s="18"/>
      <c r="J373" s="18"/>
    </row>
    <row r="374">
      <c r="E374" s="32"/>
      <c r="H374" s="18"/>
      <c r="I374" s="18"/>
      <c r="J374" s="18"/>
    </row>
    <row r="375">
      <c r="E375" s="32"/>
      <c r="H375" s="18"/>
      <c r="I375" s="18"/>
      <c r="J375" s="18"/>
    </row>
    <row r="376">
      <c r="E376" s="32"/>
      <c r="H376" s="18"/>
      <c r="I376" s="18"/>
      <c r="J376" s="18"/>
    </row>
    <row r="377">
      <c r="E377" s="32"/>
      <c r="H377" s="18"/>
      <c r="I377" s="18"/>
      <c r="J377" s="18"/>
    </row>
    <row r="378">
      <c r="E378" s="32"/>
      <c r="H378" s="18"/>
      <c r="I378" s="18"/>
      <c r="J378" s="18"/>
    </row>
    <row r="379">
      <c r="E379" s="32"/>
      <c r="H379" s="18"/>
      <c r="I379" s="18"/>
      <c r="J379" s="18"/>
    </row>
    <row r="380">
      <c r="E380" s="32"/>
      <c r="H380" s="18"/>
      <c r="I380" s="18"/>
      <c r="J380" s="18"/>
    </row>
    <row r="381">
      <c r="E381" s="32"/>
    </row>
    <row r="382">
      <c r="E382" s="32"/>
    </row>
    <row r="383">
      <c r="E383" s="32"/>
    </row>
    <row r="384">
      <c r="E384" s="32"/>
    </row>
    <row r="385">
      <c r="E385" s="32"/>
    </row>
    <row r="386">
      <c r="E386" s="32"/>
    </row>
    <row r="387">
      <c r="E387" s="32"/>
    </row>
    <row r="388">
      <c r="E388" s="32"/>
    </row>
    <row r="389">
      <c r="E389" s="32"/>
    </row>
    <row r="390">
      <c r="E390" s="32"/>
    </row>
    <row r="391">
      <c r="E391" s="32"/>
    </row>
    <row r="392">
      <c r="E392" s="32"/>
    </row>
    <row r="393">
      <c r="E393" s="32"/>
    </row>
    <row r="394">
      <c r="E394" s="32"/>
    </row>
    <row r="395">
      <c r="E395" s="32"/>
    </row>
    <row r="396">
      <c r="E396" s="32"/>
    </row>
    <row r="397">
      <c r="E397" s="32"/>
    </row>
    <row r="398">
      <c r="E398" s="32"/>
    </row>
    <row r="399">
      <c r="E399" s="32"/>
    </row>
    <row r="400">
      <c r="E400" s="32"/>
    </row>
    <row r="401">
      <c r="E401" s="32"/>
    </row>
    <row r="402">
      <c r="E402" s="32"/>
    </row>
    <row r="403">
      <c r="E403" s="32"/>
    </row>
    <row r="404">
      <c r="E404" s="32"/>
    </row>
    <row r="405">
      <c r="E405" s="32"/>
    </row>
    <row r="406">
      <c r="E406" s="32"/>
    </row>
    <row r="407">
      <c r="E407" s="32"/>
    </row>
    <row r="408">
      <c r="E408" s="32"/>
    </row>
    <row r="409">
      <c r="E409" s="32"/>
    </row>
    <row r="410">
      <c r="E410" s="32"/>
    </row>
    <row r="411">
      <c r="E411" s="32"/>
    </row>
    <row r="412">
      <c r="E412" s="32"/>
    </row>
    <row r="413">
      <c r="E413" s="32"/>
    </row>
    <row r="414">
      <c r="E414" s="32"/>
    </row>
    <row r="415">
      <c r="E415" s="32"/>
    </row>
    <row r="416">
      <c r="E416" s="32"/>
    </row>
    <row r="417">
      <c r="E417" s="32"/>
    </row>
    <row r="418">
      <c r="E418" s="32"/>
    </row>
    <row r="419">
      <c r="E419" s="32"/>
    </row>
    <row r="420">
      <c r="E420" s="32"/>
    </row>
    <row r="421">
      <c r="E421" s="32"/>
    </row>
    <row r="422">
      <c r="E422" s="32"/>
    </row>
    <row r="423">
      <c r="E423" s="32"/>
    </row>
    <row r="424">
      <c r="E424" s="32"/>
    </row>
    <row r="425">
      <c r="E425" s="32"/>
    </row>
    <row r="426">
      <c r="E426" s="32"/>
    </row>
    <row r="427">
      <c r="E427" s="32"/>
    </row>
    <row r="428">
      <c r="E428" s="32"/>
    </row>
    <row r="429">
      <c r="E429" s="32"/>
    </row>
    <row r="430">
      <c r="E430" s="32"/>
    </row>
    <row r="431">
      <c r="E431" s="32"/>
    </row>
    <row r="432">
      <c r="E432" s="32"/>
    </row>
    <row r="433">
      <c r="E433" s="32"/>
    </row>
    <row r="434">
      <c r="E434" s="32"/>
    </row>
    <row r="435">
      <c r="E435" s="32"/>
    </row>
    <row r="436">
      <c r="E436" s="32"/>
    </row>
    <row r="437">
      <c r="E437" s="32"/>
    </row>
    <row r="438">
      <c r="E438" s="32"/>
    </row>
    <row r="439">
      <c r="E439" s="32"/>
    </row>
    <row r="440">
      <c r="E440" s="32"/>
    </row>
    <row r="441">
      <c r="E441" s="32"/>
    </row>
    <row r="442">
      <c r="E442" s="32"/>
    </row>
    <row r="443">
      <c r="E443" s="32"/>
    </row>
    <row r="444">
      <c r="E444" s="32"/>
    </row>
    <row r="445">
      <c r="E445" s="32"/>
    </row>
    <row r="446">
      <c r="E446" s="32"/>
    </row>
    <row r="447">
      <c r="E447" s="32"/>
    </row>
    <row r="448">
      <c r="E448" s="32"/>
    </row>
    <row r="449">
      <c r="E449" s="32"/>
    </row>
    <row r="450">
      <c r="E450" s="32"/>
    </row>
    <row r="451">
      <c r="E451" s="32"/>
    </row>
    <row r="452">
      <c r="E452" s="32"/>
    </row>
    <row r="453">
      <c r="E453" s="32"/>
    </row>
    <row r="454">
      <c r="E454" s="32"/>
    </row>
    <row r="455">
      <c r="E455" s="32"/>
    </row>
    <row r="456">
      <c r="E456" s="32"/>
    </row>
    <row r="457">
      <c r="E457" s="32"/>
    </row>
    <row r="458">
      <c r="E458" s="32"/>
    </row>
    <row r="459">
      <c r="E459" s="32"/>
    </row>
    <row r="460">
      <c r="E460" s="32"/>
    </row>
    <row r="461">
      <c r="E461" s="32"/>
    </row>
    <row r="462">
      <c r="E462" s="32"/>
    </row>
    <row r="463">
      <c r="E463" s="32"/>
    </row>
    <row r="464">
      <c r="E464" s="32"/>
    </row>
    <row r="465">
      <c r="E465" s="32"/>
    </row>
    <row r="466">
      <c r="E466" s="32"/>
    </row>
    <row r="467">
      <c r="E467" s="32"/>
    </row>
    <row r="468">
      <c r="E468" s="32"/>
    </row>
    <row r="469">
      <c r="E469" s="32"/>
    </row>
    <row r="470">
      <c r="E470" s="32"/>
    </row>
    <row r="471">
      <c r="E471" s="32"/>
    </row>
    <row r="472">
      <c r="E472" s="32"/>
    </row>
    <row r="473">
      <c r="E473" s="32"/>
    </row>
    <row r="474">
      <c r="E474" s="32"/>
    </row>
    <row r="475">
      <c r="E475" s="32"/>
    </row>
    <row r="476">
      <c r="E476" s="32"/>
    </row>
    <row r="477">
      <c r="E477" s="32"/>
    </row>
    <row r="478">
      <c r="E478" s="32"/>
    </row>
    <row r="479">
      <c r="E479" s="32"/>
    </row>
    <row r="480">
      <c r="E480" s="32"/>
    </row>
    <row r="481">
      <c r="E481" s="32"/>
    </row>
    <row r="482">
      <c r="E482" s="32"/>
    </row>
    <row r="483">
      <c r="E483" s="32"/>
    </row>
    <row r="484">
      <c r="E484" s="32"/>
    </row>
    <row r="485">
      <c r="E485" s="32"/>
    </row>
    <row r="486">
      <c r="E486" s="32"/>
    </row>
    <row r="487">
      <c r="E487" s="32"/>
    </row>
    <row r="488">
      <c r="E488" s="32"/>
    </row>
    <row r="489">
      <c r="E489" s="32"/>
    </row>
    <row r="490">
      <c r="E490" s="32"/>
    </row>
    <row r="491">
      <c r="E491" s="32"/>
    </row>
    <row r="492">
      <c r="E492" s="32"/>
    </row>
    <row r="493">
      <c r="E493" s="32"/>
    </row>
    <row r="494">
      <c r="E494" s="32"/>
    </row>
    <row r="495">
      <c r="E495" s="32"/>
    </row>
    <row r="496">
      <c r="E496" s="32"/>
    </row>
    <row r="497">
      <c r="E497" s="32"/>
    </row>
    <row r="498">
      <c r="E498" s="32"/>
    </row>
    <row r="499">
      <c r="E499" s="32"/>
    </row>
    <row r="500">
      <c r="E500" s="32"/>
    </row>
    <row r="501">
      <c r="E501" s="32"/>
    </row>
    <row r="502">
      <c r="E502" s="32"/>
    </row>
    <row r="503">
      <c r="E503" s="32"/>
    </row>
    <row r="504">
      <c r="E504" s="32"/>
    </row>
    <row r="505">
      <c r="E505" s="32"/>
    </row>
    <row r="506">
      <c r="E506" s="32"/>
    </row>
    <row r="507">
      <c r="E507" s="32"/>
    </row>
    <row r="508">
      <c r="E508" s="32"/>
    </row>
    <row r="509">
      <c r="E509" s="32"/>
    </row>
    <row r="510">
      <c r="E510" s="32"/>
    </row>
    <row r="511">
      <c r="E511" s="32"/>
    </row>
    <row r="512">
      <c r="E512" s="32"/>
    </row>
    <row r="513">
      <c r="E513" s="32"/>
    </row>
    <row r="514">
      <c r="E514" s="32"/>
    </row>
    <row r="515">
      <c r="E515" s="32"/>
    </row>
    <row r="516">
      <c r="E516" s="32"/>
    </row>
    <row r="517">
      <c r="E517" s="32"/>
    </row>
    <row r="518">
      <c r="E518" s="32"/>
    </row>
    <row r="519">
      <c r="E519" s="32"/>
    </row>
    <row r="520">
      <c r="E520" s="32"/>
    </row>
    <row r="521">
      <c r="E521" s="32"/>
    </row>
    <row r="522">
      <c r="E522" s="32"/>
    </row>
    <row r="523">
      <c r="E523" s="32"/>
    </row>
    <row r="524">
      <c r="E524" s="32"/>
    </row>
    <row r="525">
      <c r="E525" s="32"/>
    </row>
    <row r="526">
      <c r="E526" s="32"/>
    </row>
    <row r="527">
      <c r="E527" s="32"/>
    </row>
    <row r="528">
      <c r="E528" s="32"/>
    </row>
    <row r="529">
      <c r="E529" s="32"/>
    </row>
    <row r="530">
      <c r="E530" s="32"/>
    </row>
    <row r="531">
      <c r="E531" s="32"/>
    </row>
    <row r="532">
      <c r="E532" s="32"/>
    </row>
    <row r="533">
      <c r="E533" s="32"/>
    </row>
    <row r="534">
      <c r="E534" s="32"/>
    </row>
    <row r="535">
      <c r="E535" s="32"/>
    </row>
    <row r="536">
      <c r="E536" s="32"/>
    </row>
    <row r="537">
      <c r="E537" s="32"/>
    </row>
    <row r="538">
      <c r="E538" s="32"/>
    </row>
    <row r="539">
      <c r="E539" s="32"/>
    </row>
    <row r="540">
      <c r="E540" s="32"/>
    </row>
    <row r="541">
      <c r="E541" s="32"/>
    </row>
    <row r="542">
      <c r="E542" s="32"/>
    </row>
    <row r="543">
      <c r="E543" s="32"/>
    </row>
    <row r="544">
      <c r="E544" s="32"/>
    </row>
    <row r="545">
      <c r="E545" s="32"/>
    </row>
    <row r="546">
      <c r="E546" s="32"/>
    </row>
    <row r="547">
      <c r="E547" s="32"/>
    </row>
    <row r="548">
      <c r="E548" s="32"/>
    </row>
    <row r="549">
      <c r="E549" s="32"/>
    </row>
    <row r="550">
      <c r="E550" s="32"/>
    </row>
    <row r="551">
      <c r="E551" s="32"/>
    </row>
    <row r="552">
      <c r="E552" s="32"/>
    </row>
    <row r="553">
      <c r="E553" s="32"/>
    </row>
    <row r="554">
      <c r="E554" s="32"/>
    </row>
    <row r="555">
      <c r="E555" s="32"/>
    </row>
    <row r="556">
      <c r="E556" s="32"/>
    </row>
    <row r="557">
      <c r="E557" s="32"/>
    </row>
    <row r="558">
      <c r="E558" s="32"/>
    </row>
    <row r="559">
      <c r="E559" s="32"/>
    </row>
    <row r="560">
      <c r="E560" s="32"/>
    </row>
    <row r="561">
      <c r="E561" s="32"/>
    </row>
    <row r="562">
      <c r="E562" s="32"/>
    </row>
    <row r="563">
      <c r="E563" s="32"/>
    </row>
    <row r="564">
      <c r="E564" s="32"/>
    </row>
    <row r="565">
      <c r="E565" s="32"/>
    </row>
    <row r="566">
      <c r="E566" s="32"/>
    </row>
    <row r="567">
      <c r="E567" s="32"/>
    </row>
    <row r="568">
      <c r="E568" s="32"/>
    </row>
    <row r="569">
      <c r="E569" s="32"/>
    </row>
    <row r="570">
      <c r="E570" s="32"/>
    </row>
    <row r="571">
      <c r="E571" s="32"/>
    </row>
    <row r="572">
      <c r="E572" s="32"/>
    </row>
    <row r="573">
      <c r="E573" s="32"/>
    </row>
    <row r="574">
      <c r="E574" s="32"/>
    </row>
    <row r="575">
      <c r="E575" s="32"/>
    </row>
    <row r="576">
      <c r="E576" s="32"/>
    </row>
    <row r="577">
      <c r="E577" s="32"/>
    </row>
    <row r="578">
      <c r="E578" s="32"/>
    </row>
    <row r="579">
      <c r="E579" s="32"/>
    </row>
    <row r="580">
      <c r="E580" s="32"/>
    </row>
    <row r="581">
      <c r="E581" s="32"/>
    </row>
    <row r="582">
      <c r="E582" s="32"/>
    </row>
    <row r="583">
      <c r="E583" s="32"/>
    </row>
    <row r="584">
      <c r="E584" s="32"/>
    </row>
    <row r="585">
      <c r="E585" s="32"/>
    </row>
    <row r="586">
      <c r="E586" s="32"/>
    </row>
    <row r="587">
      <c r="E587" s="32"/>
    </row>
    <row r="588">
      <c r="E588" s="32"/>
    </row>
    <row r="589">
      <c r="E589" s="32"/>
    </row>
    <row r="590">
      <c r="E590" s="32"/>
    </row>
    <row r="591">
      <c r="E591" s="32"/>
    </row>
    <row r="592">
      <c r="E592" s="32"/>
    </row>
    <row r="593">
      <c r="E593" s="32"/>
    </row>
    <row r="594">
      <c r="E594" s="32"/>
    </row>
    <row r="595">
      <c r="E595" s="32"/>
    </row>
    <row r="596">
      <c r="E596" s="32"/>
    </row>
    <row r="597">
      <c r="E597" s="32"/>
    </row>
    <row r="598">
      <c r="E598" s="32"/>
    </row>
    <row r="599">
      <c r="E599" s="32"/>
    </row>
    <row r="600">
      <c r="E600" s="32"/>
    </row>
    <row r="601">
      <c r="E601" s="32"/>
    </row>
    <row r="602">
      <c r="E602" s="32"/>
    </row>
    <row r="603">
      <c r="E603" s="32"/>
    </row>
    <row r="604">
      <c r="E604" s="32"/>
    </row>
    <row r="605">
      <c r="E605" s="32"/>
    </row>
    <row r="606">
      <c r="E606" s="32"/>
    </row>
    <row r="607">
      <c r="E607" s="32"/>
    </row>
    <row r="608">
      <c r="E608" s="32"/>
    </row>
    <row r="609">
      <c r="E609" s="32"/>
    </row>
    <row r="610">
      <c r="E610" s="32"/>
    </row>
    <row r="611">
      <c r="E611" s="32"/>
    </row>
    <row r="612">
      <c r="E612" s="32"/>
    </row>
    <row r="613">
      <c r="E613" s="32"/>
    </row>
    <row r="614">
      <c r="E614" s="32"/>
    </row>
    <row r="615">
      <c r="E615" s="32"/>
    </row>
    <row r="616">
      <c r="E616" s="32"/>
    </row>
    <row r="617">
      <c r="E617" s="32"/>
    </row>
    <row r="618">
      <c r="E618" s="32"/>
    </row>
    <row r="619">
      <c r="E619" s="32"/>
    </row>
    <row r="620">
      <c r="E620" s="32"/>
    </row>
    <row r="621">
      <c r="E621" s="32"/>
    </row>
    <row r="622">
      <c r="E622" s="32"/>
    </row>
    <row r="623">
      <c r="E623" s="32"/>
    </row>
    <row r="624">
      <c r="E624" s="32"/>
    </row>
    <row r="625">
      <c r="E625" s="32"/>
    </row>
    <row r="626">
      <c r="E626" s="32"/>
    </row>
    <row r="627">
      <c r="E627" s="32"/>
    </row>
    <row r="628">
      <c r="E628" s="32"/>
    </row>
    <row r="629">
      <c r="E629" s="32"/>
    </row>
    <row r="630">
      <c r="E630" s="32"/>
    </row>
    <row r="631">
      <c r="E631" s="32"/>
    </row>
    <row r="632">
      <c r="E632" s="32"/>
    </row>
    <row r="633">
      <c r="E633" s="32"/>
    </row>
    <row r="634">
      <c r="E634" s="32"/>
    </row>
    <row r="635">
      <c r="E635" s="32"/>
    </row>
    <row r="636">
      <c r="E636" s="32"/>
    </row>
    <row r="637">
      <c r="E637" s="32"/>
    </row>
    <row r="638">
      <c r="E638" s="32"/>
    </row>
    <row r="639">
      <c r="E639" s="32"/>
    </row>
    <row r="640">
      <c r="E640" s="32"/>
    </row>
    <row r="641">
      <c r="E641" s="32"/>
    </row>
    <row r="642">
      <c r="E642" s="32"/>
    </row>
    <row r="643">
      <c r="E643" s="32"/>
    </row>
    <row r="644">
      <c r="E644" s="32"/>
    </row>
    <row r="645">
      <c r="E645" s="32"/>
    </row>
    <row r="646">
      <c r="E646" s="32"/>
    </row>
    <row r="647">
      <c r="E647" s="32"/>
    </row>
    <row r="648">
      <c r="E648" s="32"/>
    </row>
    <row r="649">
      <c r="E649" s="32"/>
    </row>
    <row r="650">
      <c r="E650" s="32"/>
    </row>
    <row r="651">
      <c r="E651" s="32"/>
    </row>
    <row r="652">
      <c r="E652" s="32"/>
    </row>
    <row r="653">
      <c r="E653" s="32"/>
    </row>
    <row r="654">
      <c r="E654" s="32"/>
    </row>
    <row r="655">
      <c r="E655" s="32"/>
    </row>
    <row r="656">
      <c r="E656" s="32"/>
    </row>
    <row r="657">
      <c r="E657" s="32"/>
    </row>
    <row r="658">
      <c r="E658" s="32"/>
    </row>
    <row r="659">
      <c r="E659" s="32"/>
    </row>
    <row r="660">
      <c r="E660" s="32"/>
    </row>
    <row r="661">
      <c r="E661" s="32"/>
    </row>
    <row r="662">
      <c r="E662" s="32"/>
    </row>
    <row r="663">
      <c r="E663" s="32"/>
    </row>
    <row r="664">
      <c r="E664" s="32"/>
    </row>
    <row r="665">
      <c r="E665" s="32"/>
    </row>
    <row r="666">
      <c r="E666" s="32"/>
    </row>
    <row r="667">
      <c r="E667" s="32"/>
    </row>
    <row r="668">
      <c r="E668" s="32"/>
    </row>
    <row r="669">
      <c r="E669" s="32"/>
    </row>
    <row r="670">
      <c r="E670" s="32"/>
    </row>
    <row r="671">
      <c r="E671" s="32"/>
    </row>
    <row r="672">
      <c r="E672" s="32"/>
    </row>
    <row r="673">
      <c r="E673" s="32"/>
    </row>
    <row r="674">
      <c r="E674" s="32"/>
    </row>
    <row r="675">
      <c r="E675" s="32"/>
    </row>
    <row r="676">
      <c r="E676" s="32"/>
    </row>
    <row r="677">
      <c r="E677" s="32"/>
    </row>
    <row r="678">
      <c r="E678" s="32"/>
    </row>
    <row r="679">
      <c r="E679" s="32"/>
    </row>
    <row r="680">
      <c r="E680" s="32"/>
    </row>
    <row r="681">
      <c r="E681" s="32"/>
    </row>
    <row r="682">
      <c r="E682" s="32"/>
    </row>
    <row r="683">
      <c r="E683" s="32"/>
    </row>
    <row r="684">
      <c r="E684" s="32"/>
    </row>
    <row r="685">
      <c r="E685" s="32"/>
    </row>
    <row r="686">
      <c r="E686" s="32"/>
    </row>
    <row r="687">
      <c r="E687" s="32"/>
    </row>
    <row r="688">
      <c r="E688" s="32"/>
    </row>
    <row r="689">
      <c r="E689" s="32"/>
    </row>
    <row r="690">
      <c r="E690" s="32"/>
    </row>
    <row r="691">
      <c r="E691" s="32"/>
    </row>
    <row r="692">
      <c r="E692" s="32"/>
    </row>
    <row r="693">
      <c r="E693" s="32"/>
    </row>
    <row r="694">
      <c r="E694" s="32"/>
    </row>
    <row r="695">
      <c r="E695" s="32"/>
    </row>
    <row r="696">
      <c r="E696" s="32"/>
    </row>
    <row r="697">
      <c r="E697" s="32"/>
    </row>
    <row r="698">
      <c r="E698" s="32"/>
    </row>
    <row r="699">
      <c r="E699" s="32"/>
    </row>
    <row r="700">
      <c r="E700" s="32"/>
    </row>
    <row r="701">
      <c r="E701" s="32"/>
    </row>
    <row r="702">
      <c r="E702" s="32"/>
    </row>
    <row r="703">
      <c r="E703" s="32"/>
    </row>
    <row r="704">
      <c r="E704" s="32"/>
    </row>
    <row r="705">
      <c r="E705" s="32"/>
    </row>
    <row r="706">
      <c r="E706" s="32"/>
    </row>
    <row r="707">
      <c r="E707" s="32"/>
    </row>
    <row r="708">
      <c r="E708" s="32"/>
    </row>
    <row r="709">
      <c r="E709" s="32"/>
    </row>
    <row r="710">
      <c r="E710" s="32"/>
    </row>
    <row r="711">
      <c r="E711" s="32"/>
    </row>
    <row r="712">
      <c r="E712" s="32"/>
    </row>
    <row r="713">
      <c r="E713" s="32"/>
    </row>
    <row r="714">
      <c r="E714" s="32"/>
    </row>
    <row r="715">
      <c r="E715" s="32"/>
    </row>
    <row r="716">
      <c r="E716" s="32"/>
    </row>
    <row r="717">
      <c r="E717" s="32"/>
    </row>
    <row r="718">
      <c r="E718" s="32"/>
    </row>
    <row r="719">
      <c r="E719" s="32"/>
    </row>
    <row r="720">
      <c r="E720" s="32"/>
    </row>
    <row r="721">
      <c r="E721" s="32"/>
    </row>
    <row r="722">
      <c r="E722" s="32"/>
    </row>
    <row r="723">
      <c r="E723" s="32"/>
    </row>
    <row r="724">
      <c r="E724" s="32"/>
    </row>
    <row r="725">
      <c r="E725" s="32"/>
    </row>
    <row r="726">
      <c r="E726" s="32"/>
    </row>
    <row r="727">
      <c r="E727" s="32"/>
    </row>
    <row r="728">
      <c r="E728" s="32"/>
    </row>
    <row r="729">
      <c r="E729" s="32"/>
    </row>
    <row r="730">
      <c r="E730" s="32"/>
    </row>
    <row r="731">
      <c r="E731" s="32"/>
    </row>
    <row r="732">
      <c r="E732" s="32"/>
    </row>
    <row r="733">
      <c r="E733" s="32"/>
    </row>
    <row r="734">
      <c r="E734" s="32"/>
    </row>
    <row r="735">
      <c r="E735" s="32"/>
    </row>
    <row r="736">
      <c r="E736" s="32"/>
    </row>
    <row r="737">
      <c r="E737" s="32"/>
    </row>
    <row r="738">
      <c r="E738" s="32"/>
    </row>
    <row r="739">
      <c r="E739" s="32"/>
    </row>
    <row r="740">
      <c r="E740" s="32"/>
    </row>
    <row r="741">
      <c r="E741" s="32"/>
    </row>
    <row r="742">
      <c r="E742" s="32"/>
    </row>
    <row r="743">
      <c r="E743" s="32"/>
    </row>
    <row r="744">
      <c r="E744" s="32"/>
    </row>
    <row r="745">
      <c r="E745" s="32"/>
    </row>
    <row r="746">
      <c r="E746" s="32"/>
    </row>
    <row r="747">
      <c r="E747" s="32"/>
    </row>
    <row r="748">
      <c r="E748" s="32"/>
    </row>
    <row r="749">
      <c r="E749" s="32"/>
    </row>
    <row r="750">
      <c r="E750" s="32"/>
    </row>
    <row r="751">
      <c r="E751" s="32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workbookViewId="0">
      <pane xSplit="2.0" topLeftCell="C1" activePane="topRight" state="frozen"/>
      <selection activeCell="D2" sqref="D2" pane="topRight"/>
    </sheetView>
  </sheetViews>
  <sheetFormatPr customHeight="1" defaultColWidth="12.63" defaultRowHeight="15.75"/>
  <cols>
    <col customWidth="1" min="1" max="1" width="11.13"/>
    <col customWidth="1" min="2" max="2" width="13.13"/>
    <col customWidth="1" min="3" max="3" width="8.25"/>
    <col customWidth="1" min="4" max="4" width="6.25"/>
    <col customWidth="1" min="5" max="5" width="12.5"/>
    <col customWidth="1" min="6" max="6" width="8.25"/>
    <col customWidth="1" min="7" max="7" width="13.13"/>
    <col customWidth="1" hidden="1" min="8" max="10" width="13.13"/>
    <col customWidth="1" min="11" max="11" width="13.13"/>
    <col customWidth="1" min="12" max="16" width="8.25"/>
    <col customWidth="1" min="17" max="17" width="9.75"/>
    <col customWidth="1" min="18" max="18" width="10.63"/>
    <col customWidth="1" min="19" max="19" width="8.25"/>
    <col customWidth="1" min="20" max="20" width="12.0"/>
    <col customWidth="1" min="21" max="21" width="15.63"/>
    <col customWidth="1" min="22" max="23" width="8.25"/>
    <col customWidth="1" min="25" max="48" width="8.25"/>
  </cols>
  <sheetData>
    <row r="1">
      <c r="A1" s="37" t="s">
        <v>183</v>
      </c>
      <c r="B1" s="21" t="s">
        <v>65</v>
      </c>
      <c r="C1" s="38" t="s">
        <v>78</v>
      </c>
      <c r="D1" s="38"/>
      <c r="E1" s="12" t="s">
        <v>66</v>
      </c>
      <c r="F1" s="12" t="s">
        <v>67</v>
      </c>
      <c r="G1" s="12" t="s">
        <v>68</v>
      </c>
      <c r="H1" s="13" t="s">
        <v>69</v>
      </c>
      <c r="I1" s="13" t="s">
        <v>70</v>
      </c>
      <c r="J1" s="13" t="s">
        <v>71</v>
      </c>
      <c r="K1" s="12" t="s">
        <v>72</v>
      </c>
      <c r="L1" s="12" t="s">
        <v>73</v>
      </c>
      <c r="M1" s="12" t="s">
        <v>74</v>
      </c>
      <c r="N1" s="14"/>
      <c r="O1" s="15"/>
      <c r="P1" s="15"/>
      <c r="Q1" s="15"/>
      <c r="R1" s="15"/>
      <c r="S1" s="15"/>
      <c r="T1" s="16" t="s">
        <v>75</v>
      </c>
      <c r="U1" s="15"/>
      <c r="V1" s="16"/>
      <c r="W1" s="16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</row>
    <row r="2">
      <c r="A2" s="38" t="s">
        <v>87</v>
      </c>
      <c r="B2" s="54" t="s">
        <v>234</v>
      </c>
      <c r="C2" s="55"/>
      <c r="D2" s="20"/>
      <c r="E2" s="9" t="s">
        <v>79</v>
      </c>
      <c r="F2" s="9" t="s">
        <v>27</v>
      </c>
      <c r="G2" s="9" t="s">
        <v>43</v>
      </c>
      <c r="H2" s="40" t="s">
        <v>80</v>
      </c>
      <c r="I2" s="40" t="s">
        <v>27</v>
      </c>
      <c r="J2" s="40" t="s">
        <v>81</v>
      </c>
      <c r="K2" s="21" t="s">
        <v>80</v>
      </c>
      <c r="L2" s="21" t="s">
        <v>27</v>
      </c>
      <c r="M2" s="21" t="s">
        <v>81</v>
      </c>
      <c r="N2" s="43" t="s">
        <v>82</v>
      </c>
      <c r="O2" s="20"/>
      <c r="P2" s="21" t="s">
        <v>83</v>
      </c>
      <c r="Q2" s="21" t="s">
        <v>84</v>
      </c>
      <c r="R2" s="21" t="s">
        <v>85</v>
      </c>
      <c r="S2" s="21" t="s">
        <v>86</v>
      </c>
      <c r="T2" s="9" t="s">
        <v>87</v>
      </c>
      <c r="U2" s="9" t="s">
        <v>88</v>
      </c>
      <c r="V2" s="9" t="s">
        <v>89</v>
      </c>
      <c r="W2" s="56" t="s">
        <v>82</v>
      </c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</row>
    <row r="3">
      <c r="A3" s="21" t="s">
        <v>235</v>
      </c>
      <c r="B3" s="29">
        <v>1.070025E11</v>
      </c>
      <c r="C3" s="46">
        <v>0.0</v>
      </c>
      <c r="D3" s="57"/>
      <c r="E3" s="58">
        <v>4.0</v>
      </c>
      <c r="F3" s="58">
        <v>5.0</v>
      </c>
      <c r="G3" s="58">
        <v>8.0</v>
      </c>
      <c r="H3" s="18">
        <v>8.0</v>
      </c>
      <c r="I3" s="18">
        <v>7.0</v>
      </c>
      <c r="J3" s="18">
        <v>9.0</v>
      </c>
      <c r="K3" s="24">
        <f t="shared" ref="K3:M3" si="1">E3*H3</f>
        <v>32</v>
      </c>
      <c r="L3" s="24">
        <f t="shared" si="1"/>
        <v>35</v>
      </c>
      <c r="M3" s="24">
        <f t="shared" si="1"/>
        <v>72</v>
      </c>
      <c r="N3" s="52">
        <f t="shared" ref="N3:N66" si="3">sum(K3:M3)</f>
        <v>139</v>
      </c>
      <c r="O3" s="21" t="s">
        <v>98</v>
      </c>
      <c r="P3" s="23">
        <f>N3</f>
        <v>139</v>
      </c>
      <c r="Q3" s="24">
        <f>N3</f>
        <v>139</v>
      </c>
      <c r="R3" s="21">
        <f>Q3</f>
        <v>139</v>
      </c>
      <c r="S3" s="21">
        <v>1.0</v>
      </c>
      <c r="T3" s="21" t="s">
        <v>99</v>
      </c>
      <c r="U3" s="21" t="s">
        <v>100</v>
      </c>
      <c r="V3" s="21" t="s">
        <v>93</v>
      </c>
      <c r="W3" s="59">
        <v>156.0</v>
      </c>
      <c r="Y3" s="60"/>
      <c r="Z3" s="60"/>
      <c r="AA3" s="60"/>
    </row>
    <row r="4">
      <c r="A4" s="21" t="s">
        <v>205</v>
      </c>
      <c r="B4" s="29">
        <v>1.02501200601E11</v>
      </c>
      <c r="C4" s="45">
        <v>0.0</v>
      </c>
      <c r="E4" s="24">
        <v>9.0</v>
      </c>
      <c r="F4" s="24">
        <v>2.0</v>
      </c>
      <c r="G4" s="24">
        <v>4.0</v>
      </c>
      <c r="H4" s="18">
        <v>8.0</v>
      </c>
      <c r="I4" s="18">
        <v>7.0</v>
      </c>
      <c r="J4" s="18">
        <v>9.0</v>
      </c>
      <c r="K4" s="24">
        <f t="shared" ref="K4:M4" si="2">E4*H4</f>
        <v>72</v>
      </c>
      <c r="L4" s="24">
        <f t="shared" si="2"/>
        <v>14</v>
      </c>
      <c r="M4" s="24">
        <f t="shared" si="2"/>
        <v>36</v>
      </c>
      <c r="N4" s="52">
        <f t="shared" si="3"/>
        <v>122</v>
      </c>
      <c r="O4" s="21" t="s">
        <v>107</v>
      </c>
      <c r="P4" s="23">
        <f>AVERAGE(N4:N7)</f>
        <v>111</v>
      </c>
      <c r="Q4" s="24">
        <f>max(N4:N7)</f>
        <v>137</v>
      </c>
      <c r="R4" s="24">
        <f>MIN(N4:N7)</f>
        <v>64</v>
      </c>
      <c r="S4" s="24">
        <f>COUNT(N4:N7)</f>
        <v>4</v>
      </c>
      <c r="T4" s="21" t="s">
        <v>235</v>
      </c>
      <c r="U4" s="21" t="s">
        <v>236</v>
      </c>
      <c r="V4" s="21" t="s">
        <v>101</v>
      </c>
      <c r="W4" s="59">
        <v>139.0</v>
      </c>
      <c r="Y4" s="61"/>
      <c r="Z4" s="61"/>
      <c r="AA4" s="61"/>
    </row>
    <row r="5">
      <c r="A5" s="21" t="s">
        <v>209</v>
      </c>
      <c r="B5" s="29">
        <v>1.02501900102E11</v>
      </c>
      <c r="C5" s="45">
        <v>0.0</v>
      </c>
      <c r="E5" s="24">
        <v>8.0</v>
      </c>
      <c r="F5" s="24">
        <v>3.0</v>
      </c>
      <c r="G5" s="24">
        <v>4.0</v>
      </c>
      <c r="H5" s="18">
        <v>8.0</v>
      </c>
      <c r="I5" s="18">
        <v>7.0</v>
      </c>
      <c r="J5" s="18">
        <v>9.0</v>
      </c>
      <c r="K5" s="24">
        <f t="shared" ref="K5:M5" si="4">E5*H5</f>
        <v>64</v>
      </c>
      <c r="L5" s="24">
        <f t="shared" si="4"/>
        <v>21</v>
      </c>
      <c r="M5" s="24">
        <f t="shared" si="4"/>
        <v>36</v>
      </c>
      <c r="N5" s="52">
        <f t="shared" si="3"/>
        <v>121</v>
      </c>
      <c r="O5" s="21" t="s">
        <v>112</v>
      </c>
      <c r="P5" s="23">
        <f t="shared" ref="P5:P6" si="6">N8</f>
        <v>91</v>
      </c>
      <c r="Q5" s="24">
        <f t="shared" ref="Q5:Q6" si="7">N8</f>
        <v>91</v>
      </c>
      <c r="R5" s="21">
        <f t="shared" ref="R5:R6" si="8">Q5</f>
        <v>91</v>
      </c>
      <c r="S5" s="21">
        <v>1.0</v>
      </c>
      <c r="T5" s="21" t="s">
        <v>207</v>
      </c>
      <c r="U5" s="21" t="s">
        <v>208</v>
      </c>
      <c r="V5" s="21" t="s">
        <v>105</v>
      </c>
      <c r="W5" s="59">
        <v>138.0</v>
      </c>
      <c r="Y5" s="61"/>
      <c r="Z5" s="61"/>
      <c r="AA5" s="61"/>
    </row>
    <row r="6">
      <c r="A6" s="21" t="s">
        <v>211</v>
      </c>
      <c r="B6" s="29">
        <v>1.025059005E11</v>
      </c>
      <c r="C6" s="45">
        <v>0.0</v>
      </c>
      <c r="E6" s="24">
        <v>6.0</v>
      </c>
      <c r="F6" s="24">
        <v>5.0</v>
      </c>
      <c r="G6" s="24">
        <v>6.0</v>
      </c>
      <c r="H6" s="18">
        <v>8.0</v>
      </c>
      <c r="I6" s="18">
        <v>7.0</v>
      </c>
      <c r="J6" s="18">
        <v>9.0</v>
      </c>
      <c r="K6" s="24">
        <f t="shared" ref="K6:M6" si="5">E6*H6</f>
        <v>48</v>
      </c>
      <c r="L6" s="24">
        <f t="shared" si="5"/>
        <v>35</v>
      </c>
      <c r="M6" s="24">
        <f t="shared" si="5"/>
        <v>54</v>
      </c>
      <c r="N6" s="52">
        <f t="shared" si="3"/>
        <v>137</v>
      </c>
      <c r="O6" s="21" t="s">
        <v>115</v>
      </c>
      <c r="P6" s="23">
        <f t="shared" si="6"/>
        <v>112</v>
      </c>
      <c r="Q6" s="24">
        <f t="shared" si="7"/>
        <v>112</v>
      </c>
      <c r="R6" s="21">
        <f t="shared" si="8"/>
        <v>112</v>
      </c>
      <c r="S6" s="21">
        <v>1.0</v>
      </c>
      <c r="T6" s="21" t="s">
        <v>211</v>
      </c>
      <c r="U6" s="21" t="s">
        <v>237</v>
      </c>
      <c r="V6" s="21" t="s">
        <v>110</v>
      </c>
      <c r="W6" s="59">
        <v>137.0</v>
      </c>
      <c r="Y6" s="61"/>
      <c r="Z6" s="61"/>
      <c r="AA6" s="61"/>
    </row>
    <row r="7">
      <c r="A7" s="21" t="s">
        <v>238</v>
      </c>
      <c r="B7" s="29">
        <v>6.16111832001E11</v>
      </c>
      <c r="C7" s="45">
        <v>0.0</v>
      </c>
      <c r="E7" s="24">
        <v>4.0</v>
      </c>
      <c r="F7" s="24">
        <v>2.0</v>
      </c>
      <c r="G7" s="24">
        <v>2.0</v>
      </c>
      <c r="H7" s="18">
        <v>8.0</v>
      </c>
      <c r="I7" s="18">
        <v>7.0</v>
      </c>
      <c r="J7" s="18">
        <v>9.0</v>
      </c>
      <c r="K7" s="24">
        <f t="shared" ref="K7:M7" si="9">E7*H7</f>
        <v>32</v>
      </c>
      <c r="L7" s="24">
        <f t="shared" si="9"/>
        <v>14</v>
      </c>
      <c r="M7" s="24">
        <f t="shared" si="9"/>
        <v>18</v>
      </c>
      <c r="N7" s="52">
        <f t="shared" si="3"/>
        <v>64</v>
      </c>
      <c r="O7" s="21" t="s">
        <v>118</v>
      </c>
      <c r="P7" s="23">
        <f>average(N10:N61)</f>
        <v>68.96153846</v>
      </c>
      <c r="Q7" s="24">
        <f>max(N10:N61)</f>
        <v>89</v>
      </c>
      <c r="R7" s="24">
        <f>MIN(N10:N61)</f>
        <v>58</v>
      </c>
      <c r="S7" s="24">
        <f>COUNT(N10:N61)</f>
        <v>52</v>
      </c>
      <c r="T7" s="21" t="s">
        <v>239</v>
      </c>
      <c r="U7" s="21" t="s">
        <v>240</v>
      </c>
      <c r="V7" s="21" t="s">
        <v>114</v>
      </c>
      <c r="W7" s="59">
        <v>130.0</v>
      </c>
      <c r="Y7" s="61"/>
      <c r="Z7" s="61"/>
      <c r="AA7" s="61"/>
    </row>
    <row r="8">
      <c r="A8" s="21" t="s">
        <v>241</v>
      </c>
      <c r="B8" s="29">
        <v>1.5110611E11</v>
      </c>
      <c r="C8" s="45">
        <v>0.0</v>
      </c>
      <c r="E8" s="24">
        <v>2.0</v>
      </c>
      <c r="F8" s="24">
        <v>3.0</v>
      </c>
      <c r="G8" s="24">
        <v>6.0</v>
      </c>
      <c r="H8" s="18">
        <v>8.0</v>
      </c>
      <c r="I8" s="18">
        <v>7.0</v>
      </c>
      <c r="J8" s="18">
        <v>9.0</v>
      </c>
      <c r="K8" s="24">
        <f t="shared" ref="K8:M8" si="10">E8*H8</f>
        <v>16</v>
      </c>
      <c r="L8" s="24">
        <f t="shared" si="10"/>
        <v>21</v>
      </c>
      <c r="M8" s="24">
        <f t="shared" si="10"/>
        <v>54</v>
      </c>
      <c r="N8" s="52">
        <f t="shared" si="3"/>
        <v>91</v>
      </c>
      <c r="O8" s="21" t="s">
        <v>212</v>
      </c>
      <c r="P8" s="23">
        <f>N62</f>
        <v>130</v>
      </c>
      <c r="Q8" s="24">
        <f>N62</f>
        <v>130</v>
      </c>
      <c r="R8" s="21">
        <f>Q8</f>
        <v>130</v>
      </c>
      <c r="S8" s="21">
        <v>1.0</v>
      </c>
      <c r="T8" s="21" t="s">
        <v>205</v>
      </c>
      <c r="U8" s="21" t="s">
        <v>242</v>
      </c>
      <c r="V8" s="21" t="s">
        <v>117</v>
      </c>
      <c r="W8" s="59">
        <v>122.0</v>
      </c>
      <c r="Y8" s="61"/>
      <c r="Z8" s="62"/>
      <c r="AA8" s="62"/>
    </row>
    <row r="9">
      <c r="A9" s="21" t="s">
        <v>115</v>
      </c>
      <c r="B9" s="29">
        <v>1.4110421048E10</v>
      </c>
      <c r="C9" s="45">
        <v>0.0</v>
      </c>
      <c r="E9" s="24">
        <v>2.0</v>
      </c>
      <c r="F9" s="24">
        <v>6.0</v>
      </c>
      <c r="G9" s="24">
        <v>6.0</v>
      </c>
      <c r="H9" s="18">
        <v>8.0</v>
      </c>
      <c r="I9" s="18">
        <v>7.0</v>
      </c>
      <c r="J9" s="18">
        <v>9.0</v>
      </c>
      <c r="K9" s="24">
        <f t="shared" ref="K9:M9" si="11">E9*H9</f>
        <v>16</v>
      </c>
      <c r="L9" s="24">
        <f t="shared" si="11"/>
        <v>42</v>
      </c>
      <c r="M9" s="24">
        <f t="shared" si="11"/>
        <v>54</v>
      </c>
      <c r="N9" s="52">
        <f t="shared" si="3"/>
        <v>112</v>
      </c>
      <c r="O9" s="21" t="s">
        <v>95</v>
      </c>
      <c r="P9" s="23">
        <f>AVERAGE(N63:N65)</f>
        <v>125.6666667</v>
      </c>
      <c r="Q9" s="24">
        <f>max(N63:N65)</f>
        <v>138</v>
      </c>
      <c r="R9" s="21">
        <f>MIN(N63:N65)</f>
        <v>119</v>
      </c>
      <c r="S9" s="24">
        <f>COUNT(N63:N65)</f>
        <v>3</v>
      </c>
      <c r="T9" s="21" t="s">
        <v>209</v>
      </c>
      <c r="U9" s="21"/>
      <c r="V9" s="21" t="s">
        <v>120</v>
      </c>
      <c r="W9" s="59">
        <v>121.0</v>
      </c>
      <c r="Y9" s="63"/>
      <c r="Z9" s="63"/>
      <c r="AA9" s="63"/>
    </row>
    <row r="10">
      <c r="A10" s="21" t="s">
        <v>130</v>
      </c>
      <c r="B10" s="29">
        <v>1.511171E10</v>
      </c>
      <c r="C10" s="46">
        <v>0.0</v>
      </c>
      <c r="D10" s="57"/>
      <c r="E10" s="57">
        <v>4.0</v>
      </c>
      <c r="F10" s="57">
        <v>3.0</v>
      </c>
      <c r="G10" s="57">
        <v>4.0</v>
      </c>
      <c r="H10" s="18">
        <v>8.0</v>
      </c>
      <c r="I10" s="18">
        <v>7.0</v>
      </c>
      <c r="J10" s="18">
        <v>9.0</v>
      </c>
      <c r="K10" s="24">
        <f t="shared" ref="K10:M10" si="12">E10*H10</f>
        <v>32</v>
      </c>
      <c r="L10" s="24">
        <f t="shared" si="12"/>
        <v>21</v>
      </c>
      <c r="M10" s="24">
        <f t="shared" si="12"/>
        <v>36</v>
      </c>
      <c r="N10" s="52">
        <f t="shared" si="3"/>
        <v>89</v>
      </c>
      <c r="O10" s="21" t="s">
        <v>99</v>
      </c>
      <c r="P10" s="23">
        <f>N66</f>
        <v>156</v>
      </c>
      <c r="Q10" s="24">
        <f>N66</f>
        <v>156</v>
      </c>
      <c r="R10" s="21">
        <f>Q10</f>
        <v>156</v>
      </c>
      <c r="S10" s="21">
        <v>1.0</v>
      </c>
      <c r="T10" s="21" t="s">
        <v>94</v>
      </c>
      <c r="U10" s="21"/>
      <c r="V10" s="21" t="s">
        <v>123</v>
      </c>
      <c r="W10" s="59">
        <v>120.0</v>
      </c>
      <c r="Y10" s="61"/>
      <c r="Z10" s="61"/>
      <c r="AA10" s="61"/>
    </row>
    <row r="11">
      <c r="A11" s="21" t="s">
        <v>134</v>
      </c>
      <c r="B11" s="29">
        <v>1.51116E10</v>
      </c>
      <c r="C11" s="46">
        <v>0.0</v>
      </c>
      <c r="D11" s="57"/>
      <c r="E11" s="57">
        <v>2.0</v>
      </c>
      <c r="F11" s="57">
        <v>3.0</v>
      </c>
      <c r="G11" s="57">
        <v>4.0</v>
      </c>
      <c r="H11" s="18">
        <v>8.0</v>
      </c>
      <c r="I11" s="18">
        <v>7.0</v>
      </c>
      <c r="J11" s="18">
        <v>9.0</v>
      </c>
      <c r="K11" s="24">
        <f t="shared" ref="K11:M11" si="13">E11*H11</f>
        <v>16</v>
      </c>
      <c r="L11" s="24">
        <f t="shared" si="13"/>
        <v>21</v>
      </c>
      <c r="M11" s="24">
        <f t="shared" si="13"/>
        <v>36</v>
      </c>
      <c r="N11" s="52">
        <f t="shared" si="3"/>
        <v>73</v>
      </c>
      <c r="T11" s="21" t="s">
        <v>243</v>
      </c>
      <c r="U11" s="21"/>
      <c r="V11" s="21" t="s">
        <v>126</v>
      </c>
      <c r="W11" s="59">
        <v>119.0</v>
      </c>
      <c r="Y11" s="61"/>
      <c r="Z11" s="61"/>
      <c r="AA11" s="61"/>
    </row>
    <row r="12">
      <c r="A12" s="21" t="s">
        <v>244</v>
      </c>
      <c r="B12" s="29">
        <v>7.8022004E10</v>
      </c>
      <c r="C12" s="46">
        <v>0.0</v>
      </c>
      <c r="D12" s="57"/>
      <c r="E12" s="57">
        <v>3.0</v>
      </c>
      <c r="F12" s="57">
        <v>3.0</v>
      </c>
      <c r="G12" s="57">
        <v>4.0</v>
      </c>
      <c r="H12" s="18">
        <v>8.0</v>
      </c>
      <c r="I12" s="18">
        <v>7.0</v>
      </c>
      <c r="J12" s="18">
        <v>9.0</v>
      </c>
      <c r="K12" s="24">
        <f t="shared" ref="K12:M12" si="14">E12*H12</f>
        <v>24</v>
      </c>
      <c r="L12" s="24">
        <f t="shared" si="14"/>
        <v>21</v>
      </c>
      <c r="M12" s="24">
        <f t="shared" si="14"/>
        <v>36</v>
      </c>
      <c r="N12" s="52">
        <f t="shared" si="3"/>
        <v>81</v>
      </c>
      <c r="T12" s="21" t="s">
        <v>115</v>
      </c>
      <c r="U12" s="21"/>
      <c r="V12" s="21" t="s">
        <v>214</v>
      </c>
      <c r="W12" s="59">
        <v>112.0</v>
      </c>
      <c r="Y12" s="61"/>
      <c r="Z12" s="61"/>
      <c r="AA12" s="61"/>
    </row>
    <row r="13">
      <c r="A13" s="21" t="s">
        <v>138</v>
      </c>
      <c r="B13" s="29">
        <v>1.511174E10</v>
      </c>
      <c r="C13" s="9">
        <v>0.0</v>
      </c>
      <c r="D13" s="27"/>
      <c r="E13" s="10">
        <v>1.0</v>
      </c>
      <c r="F13" s="10">
        <v>3.0</v>
      </c>
      <c r="G13" s="10">
        <v>4.0</v>
      </c>
      <c r="H13" s="18">
        <v>8.0</v>
      </c>
      <c r="I13" s="18">
        <v>7.0</v>
      </c>
      <c r="J13" s="18">
        <v>9.0</v>
      </c>
      <c r="K13" s="24">
        <f t="shared" ref="K13:M13" si="15">E13*H13</f>
        <v>8</v>
      </c>
      <c r="L13" s="24">
        <f t="shared" si="15"/>
        <v>21</v>
      </c>
      <c r="M13" s="24">
        <f t="shared" si="15"/>
        <v>36</v>
      </c>
      <c r="N13" s="52">
        <f t="shared" si="3"/>
        <v>65</v>
      </c>
      <c r="T13" s="21" t="s">
        <v>241</v>
      </c>
      <c r="U13" s="21"/>
      <c r="V13" s="36"/>
      <c r="W13" s="59">
        <v>91.0</v>
      </c>
      <c r="Y13" s="63"/>
      <c r="Z13" s="63"/>
      <c r="AA13" s="63"/>
    </row>
    <row r="14">
      <c r="A14" s="21" t="s">
        <v>140</v>
      </c>
      <c r="B14" s="29">
        <v>1.5112019E10</v>
      </c>
      <c r="C14" s="45">
        <v>0.0</v>
      </c>
      <c r="E14" s="24">
        <v>3.0</v>
      </c>
      <c r="F14" s="24">
        <v>3.0</v>
      </c>
      <c r="G14" s="24">
        <v>4.0</v>
      </c>
      <c r="H14" s="18">
        <v>8.0</v>
      </c>
      <c r="I14" s="18">
        <v>7.0</v>
      </c>
      <c r="J14" s="18">
        <v>9.0</v>
      </c>
      <c r="K14" s="24">
        <f t="shared" ref="K14:M14" si="16">E14*H14</f>
        <v>24</v>
      </c>
      <c r="L14" s="24">
        <f t="shared" si="16"/>
        <v>21</v>
      </c>
      <c r="M14" s="24">
        <f t="shared" si="16"/>
        <v>36</v>
      </c>
      <c r="N14" s="52">
        <f t="shared" si="3"/>
        <v>81</v>
      </c>
      <c r="T14" s="21" t="s">
        <v>130</v>
      </c>
      <c r="U14" s="21"/>
      <c r="V14" s="34"/>
      <c r="W14" s="59">
        <v>89.0</v>
      </c>
      <c r="Y14" s="63"/>
      <c r="Z14" s="63"/>
      <c r="AA14" s="63"/>
    </row>
    <row r="15">
      <c r="A15" s="21" t="s">
        <v>133</v>
      </c>
      <c r="B15" s="29">
        <v>1.5112018E10</v>
      </c>
      <c r="C15" s="45">
        <v>0.0</v>
      </c>
      <c r="E15" s="24">
        <v>1.0</v>
      </c>
      <c r="F15" s="24">
        <v>3.0</v>
      </c>
      <c r="G15" s="24">
        <v>6.0</v>
      </c>
      <c r="H15" s="18">
        <v>8.0</v>
      </c>
      <c r="I15" s="18">
        <v>7.0</v>
      </c>
      <c r="J15" s="18">
        <v>9.0</v>
      </c>
      <c r="K15" s="24">
        <f t="shared" ref="K15:M15" si="17">E15*H15</f>
        <v>8</v>
      </c>
      <c r="L15" s="24">
        <f t="shared" si="17"/>
        <v>21</v>
      </c>
      <c r="M15" s="24">
        <f t="shared" si="17"/>
        <v>54</v>
      </c>
      <c r="N15" s="52">
        <f t="shared" si="3"/>
        <v>83</v>
      </c>
      <c r="T15" s="21" t="s">
        <v>131</v>
      </c>
      <c r="U15" s="21"/>
      <c r="V15" s="34"/>
      <c r="W15" s="59">
        <v>89.0</v>
      </c>
      <c r="Y15" s="63"/>
      <c r="Z15" s="63"/>
      <c r="AA15" s="63"/>
    </row>
    <row r="16">
      <c r="A16" s="21" t="s">
        <v>143</v>
      </c>
      <c r="B16" s="29">
        <v>1.511212E10</v>
      </c>
      <c r="C16" s="45">
        <v>0.0</v>
      </c>
      <c r="E16" s="24">
        <v>2.0</v>
      </c>
      <c r="F16" s="24">
        <v>3.0</v>
      </c>
      <c r="G16" s="24">
        <v>4.0</v>
      </c>
      <c r="H16" s="18">
        <v>8.0</v>
      </c>
      <c r="I16" s="18">
        <v>7.0</v>
      </c>
      <c r="J16" s="18">
        <v>9.0</v>
      </c>
      <c r="K16" s="24">
        <f t="shared" ref="K16:M16" si="18">E16*H16</f>
        <v>16</v>
      </c>
      <c r="L16" s="24">
        <f t="shared" si="18"/>
        <v>21</v>
      </c>
      <c r="M16" s="24">
        <f t="shared" si="18"/>
        <v>36</v>
      </c>
      <c r="N16" s="52">
        <f t="shared" si="3"/>
        <v>73</v>
      </c>
      <c r="T16" s="21" t="s">
        <v>132</v>
      </c>
      <c r="U16" s="21"/>
      <c r="V16" s="34"/>
      <c r="W16" s="59">
        <v>89.0</v>
      </c>
      <c r="Y16" s="63"/>
      <c r="Z16" s="63"/>
      <c r="AA16" s="63"/>
    </row>
    <row r="17">
      <c r="A17" s="21" t="s">
        <v>135</v>
      </c>
      <c r="B17" s="29">
        <v>1.511211E10</v>
      </c>
      <c r="C17" s="45">
        <v>0.0</v>
      </c>
      <c r="E17" s="24">
        <v>1.0</v>
      </c>
      <c r="F17" s="24">
        <v>3.0</v>
      </c>
      <c r="G17" s="24">
        <v>6.0</v>
      </c>
      <c r="H17" s="18">
        <v>8.0</v>
      </c>
      <c r="I17" s="18">
        <v>7.0</v>
      </c>
      <c r="J17" s="18">
        <v>9.0</v>
      </c>
      <c r="K17" s="24">
        <f t="shared" ref="K17:M17" si="19">E17*H17</f>
        <v>8</v>
      </c>
      <c r="L17" s="24">
        <f t="shared" si="19"/>
        <v>21</v>
      </c>
      <c r="M17" s="24">
        <f t="shared" si="19"/>
        <v>54</v>
      </c>
      <c r="N17" s="52">
        <f t="shared" si="3"/>
        <v>83</v>
      </c>
      <c r="T17" s="21" t="s">
        <v>133</v>
      </c>
      <c r="U17" s="21"/>
      <c r="V17" s="34"/>
      <c r="W17" s="59">
        <v>83.0</v>
      </c>
      <c r="Y17" s="63"/>
      <c r="Z17" s="63"/>
      <c r="AA17" s="63"/>
    </row>
    <row r="18">
      <c r="A18" s="21" t="s">
        <v>137</v>
      </c>
      <c r="B18" s="29">
        <v>1.5112042E10</v>
      </c>
      <c r="C18" s="45">
        <v>0.0</v>
      </c>
      <c r="E18" s="24">
        <v>1.0</v>
      </c>
      <c r="F18" s="24">
        <v>3.0</v>
      </c>
      <c r="G18" s="24">
        <v>6.0</v>
      </c>
      <c r="H18" s="18">
        <v>8.0</v>
      </c>
      <c r="I18" s="18">
        <v>7.0</v>
      </c>
      <c r="J18" s="18">
        <v>9.0</v>
      </c>
      <c r="K18" s="24">
        <f t="shared" ref="K18:M18" si="20">E18*H18</f>
        <v>8</v>
      </c>
      <c r="L18" s="24">
        <f t="shared" si="20"/>
        <v>21</v>
      </c>
      <c r="M18" s="24">
        <f t="shared" si="20"/>
        <v>54</v>
      </c>
      <c r="N18" s="52">
        <f t="shared" si="3"/>
        <v>83</v>
      </c>
      <c r="T18" s="21" t="s">
        <v>135</v>
      </c>
      <c r="U18" s="21"/>
      <c r="V18" s="34"/>
      <c r="W18" s="59">
        <v>83.0</v>
      </c>
      <c r="Y18" s="63"/>
      <c r="Z18" s="63"/>
      <c r="AA18" s="63"/>
    </row>
    <row r="19">
      <c r="A19" s="21" t="s">
        <v>139</v>
      </c>
      <c r="B19" s="29">
        <v>1.5112018E10</v>
      </c>
      <c r="C19" s="45">
        <v>0.0</v>
      </c>
      <c r="E19" s="24">
        <v>1.0</v>
      </c>
      <c r="F19" s="24">
        <v>3.0</v>
      </c>
      <c r="G19" s="24">
        <v>6.0</v>
      </c>
      <c r="H19" s="18">
        <v>8.0</v>
      </c>
      <c r="I19" s="18">
        <v>7.0</v>
      </c>
      <c r="J19" s="18">
        <v>9.0</v>
      </c>
      <c r="K19" s="24">
        <f t="shared" ref="K19:M19" si="21">E19*H19</f>
        <v>8</v>
      </c>
      <c r="L19" s="24">
        <f t="shared" si="21"/>
        <v>21</v>
      </c>
      <c r="M19" s="24">
        <f t="shared" si="21"/>
        <v>54</v>
      </c>
      <c r="N19" s="52">
        <f t="shared" si="3"/>
        <v>83</v>
      </c>
      <c r="T19" s="21" t="s">
        <v>137</v>
      </c>
      <c r="U19" s="21"/>
      <c r="V19" s="34"/>
      <c r="W19" s="59">
        <v>83.0</v>
      </c>
      <c r="Y19" s="63"/>
      <c r="Z19" s="63"/>
      <c r="AA19" s="63"/>
    </row>
    <row r="20">
      <c r="A20" s="21" t="s">
        <v>146</v>
      </c>
      <c r="B20" s="29">
        <v>1.511212E10</v>
      </c>
      <c r="C20" s="45">
        <v>0.0</v>
      </c>
      <c r="E20" s="24">
        <v>2.0</v>
      </c>
      <c r="F20" s="24">
        <v>3.0</v>
      </c>
      <c r="G20" s="24">
        <v>4.0</v>
      </c>
      <c r="H20" s="18">
        <v>8.0</v>
      </c>
      <c r="I20" s="18">
        <v>7.0</v>
      </c>
      <c r="J20" s="18">
        <v>9.0</v>
      </c>
      <c r="K20" s="24">
        <f t="shared" ref="K20:M20" si="22">E20*H20</f>
        <v>16</v>
      </c>
      <c r="L20" s="24">
        <f t="shared" si="22"/>
        <v>21</v>
      </c>
      <c r="M20" s="24">
        <f t="shared" si="22"/>
        <v>36</v>
      </c>
      <c r="N20" s="52">
        <f t="shared" si="3"/>
        <v>73</v>
      </c>
      <c r="T20" s="21" t="s">
        <v>139</v>
      </c>
      <c r="U20" s="21"/>
      <c r="V20" s="34"/>
      <c r="W20" s="59">
        <v>83.0</v>
      </c>
      <c r="Y20" s="63"/>
      <c r="Z20" s="63"/>
      <c r="AA20" s="63"/>
    </row>
    <row r="21">
      <c r="A21" s="21" t="s">
        <v>144</v>
      </c>
      <c r="B21" s="29">
        <v>1.51120436E10</v>
      </c>
      <c r="C21" s="45">
        <v>0.0</v>
      </c>
      <c r="E21" s="24">
        <v>3.0</v>
      </c>
      <c r="F21" s="24">
        <v>3.0</v>
      </c>
      <c r="G21" s="24">
        <v>4.0</v>
      </c>
      <c r="H21" s="18">
        <v>8.0</v>
      </c>
      <c r="I21" s="18">
        <v>7.0</v>
      </c>
      <c r="J21" s="18">
        <v>9.0</v>
      </c>
      <c r="K21" s="24">
        <f t="shared" ref="K21:M21" si="23">E21*H21</f>
        <v>24</v>
      </c>
      <c r="L21" s="24">
        <f t="shared" si="23"/>
        <v>21</v>
      </c>
      <c r="M21" s="24">
        <f t="shared" si="23"/>
        <v>36</v>
      </c>
      <c r="N21" s="52">
        <f t="shared" si="3"/>
        <v>81</v>
      </c>
      <c r="T21" s="21" t="s">
        <v>141</v>
      </c>
      <c r="U21" s="21"/>
      <c r="V21" s="34"/>
      <c r="W21" s="59">
        <v>82.0</v>
      </c>
      <c r="Y21" s="63"/>
      <c r="Z21" s="63"/>
      <c r="AA21" s="63"/>
    </row>
    <row r="22">
      <c r="A22" s="21" t="s">
        <v>131</v>
      </c>
      <c r="B22" s="29">
        <v>7.8018014E10</v>
      </c>
      <c r="C22" s="45">
        <v>0.0</v>
      </c>
      <c r="E22" s="24">
        <v>4.0</v>
      </c>
      <c r="F22" s="24">
        <v>3.0</v>
      </c>
      <c r="G22" s="24">
        <v>4.0</v>
      </c>
      <c r="H22" s="18">
        <v>8.0</v>
      </c>
      <c r="I22" s="18">
        <v>7.0</v>
      </c>
      <c r="J22" s="18">
        <v>9.0</v>
      </c>
      <c r="K22" s="24">
        <f t="shared" ref="K22:M22" si="24">E22*H22</f>
        <v>32</v>
      </c>
      <c r="L22" s="24">
        <f t="shared" si="24"/>
        <v>21</v>
      </c>
      <c r="M22" s="24">
        <f t="shared" si="24"/>
        <v>36</v>
      </c>
      <c r="N22" s="52">
        <f t="shared" si="3"/>
        <v>89</v>
      </c>
      <c r="T22" s="21" t="s">
        <v>142</v>
      </c>
      <c r="U22" s="21"/>
      <c r="V22" s="34"/>
      <c r="W22" s="59">
        <v>82.0</v>
      </c>
      <c r="Y22" s="63"/>
      <c r="Z22" s="63"/>
      <c r="AA22" s="63"/>
    </row>
    <row r="23">
      <c r="A23" s="21" t="s">
        <v>150</v>
      </c>
      <c r="B23" s="29">
        <v>1.5112018E10</v>
      </c>
      <c r="C23" s="45">
        <v>0.0</v>
      </c>
      <c r="E23" s="24">
        <v>1.0</v>
      </c>
      <c r="F23" s="24">
        <v>3.0</v>
      </c>
      <c r="G23" s="24">
        <v>4.0</v>
      </c>
      <c r="H23" s="18">
        <v>8.0</v>
      </c>
      <c r="I23" s="18">
        <v>7.0</v>
      </c>
      <c r="J23" s="18">
        <v>9.0</v>
      </c>
      <c r="K23" s="24">
        <f t="shared" ref="K23:M23" si="25">E23*H23</f>
        <v>8</v>
      </c>
      <c r="L23" s="24">
        <f t="shared" si="25"/>
        <v>21</v>
      </c>
      <c r="M23" s="24">
        <f t="shared" si="25"/>
        <v>36</v>
      </c>
      <c r="N23" s="52">
        <f t="shared" si="3"/>
        <v>65</v>
      </c>
      <c r="T23" s="21" t="s">
        <v>244</v>
      </c>
      <c r="U23" s="21"/>
      <c r="V23" s="34"/>
      <c r="W23" s="59">
        <v>81.0</v>
      </c>
      <c r="Y23" s="63"/>
      <c r="Z23" s="63"/>
      <c r="AA23" s="63"/>
    </row>
    <row r="24">
      <c r="A24" s="21" t="s">
        <v>152</v>
      </c>
      <c r="B24" s="29">
        <v>1.5112911005E10</v>
      </c>
      <c r="C24" s="45">
        <v>0.0</v>
      </c>
      <c r="E24" s="24">
        <v>1.0</v>
      </c>
      <c r="F24" s="24">
        <v>3.0</v>
      </c>
      <c r="G24" s="24">
        <v>4.0</v>
      </c>
      <c r="H24" s="18">
        <v>8.0</v>
      </c>
      <c r="I24" s="18">
        <v>7.0</v>
      </c>
      <c r="J24" s="18">
        <v>9.0</v>
      </c>
      <c r="K24" s="24">
        <f t="shared" ref="K24:M24" si="26">E24*H24</f>
        <v>8</v>
      </c>
      <c r="L24" s="24">
        <f t="shared" si="26"/>
        <v>21</v>
      </c>
      <c r="M24" s="24">
        <f t="shared" si="26"/>
        <v>36</v>
      </c>
      <c r="N24" s="52">
        <f t="shared" si="3"/>
        <v>65</v>
      </c>
      <c r="T24" s="21" t="s">
        <v>140</v>
      </c>
      <c r="U24" s="21"/>
      <c r="V24" s="34"/>
      <c r="W24" s="59">
        <v>81.0</v>
      </c>
      <c r="Y24" s="63"/>
      <c r="Z24" s="63"/>
      <c r="AA24" s="63"/>
    </row>
    <row r="25">
      <c r="A25" s="21" t="s">
        <v>153</v>
      </c>
      <c r="B25" s="29">
        <v>1.5112819E10</v>
      </c>
      <c r="C25" s="45">
        <v>0.0</v>
      </c>
      <c r="E25" s="24">
        <v>2.0</v>
      </c>
      <c r="F25" s="24">
        <v>3.0</v>
      </c>
      <c r="G25" s="24">
        <v>4.0</v>
      </c>
      <c r="H25" s="18">
        <v>8.0</v>
      </c>
      <c r="I25" s="18">
        <v>7.0</v>
      </c>
      <c r="J25" s="18">
        <v>9.0</v>
      </c>
      <c r="K25" s="24">
        <f t="shared" ref="K25:M25" si="27">E25*H25</f>
        <v>16</v>
      </c>
      <c r="L25" s="24">
        <f t="shared" si="27"/>
        <v>21</v>
      </c>
      <c r="M25" s="24">
        <f t="shared" si="27"/>
        <v>36</v>
      </c>
      <c r="N25" s="52">
        <f t="shared" si="3"/>
        <v>73</v>
      </c>
      <c r="T25" s="21" t="s">
        <v>144</v>
      </c>
      <c r="U25" s="21"/>
      <c r="V25" s="34"/>
      <c r="W25" s="59">
        <v>81.0</v>
      </c>
      <c r="Y25" s="63"/>
      <c r="Z25" s="63"/>
      <c r="AA25" s="63"/>
    </row>
    <row r="26">
      <c r="A26" s="21" t="s">
        <v>145</v>
      </c>
      <c r="B26" s="29">
        <v>1.5112818E10</v>
      </c>
      <c r="C26" s="45">
        <v>0.0</v>
      </c>
      <c r="E26" s="24">
        <v>2.0</v>
      </c>
      <c r="F26" s="24">
        <v>4.0</v>
      </c>
      <c r="G26" s="24">
        <v>4.0</v>
      </c>
      <c r="H26" s="18">
        <v>8.0</v>
      </c>
      <c r="I26" s="18">
        <v>7.0</v>
      </c>
      <c r="J26" s="18">
        <v>9.0</v>
      </c>
      <c r="K26" s="24">
        <f t="shared" ref="K26:M26" si="28">E26*H26</f>
        <v>16</v>
      </c>
      <c r="L26" s="24">
        <f t="shared" si="28"/>
        <v>28</v>
      </c>
      <c r="M26" s="24">
        <f t="shared" si="28"/>
        <v>36</v>
      </c>
      <c r="N26" s="52">
        <f t="shared" si="3"/>
        <v>80</v>
      </c>
      <c r="T26" s="21" t="s">
        <v>145</v>
      </c>
      <c r="U26" s="21"/>
      <c r="V26" s="34"/>
      <c r="W26" s="59">
        <v>80.0</v>
      </c>
      <c r="Y26" s="63"/>
      <c r="Z26" s="63"/>
      <c r="AA26" s="63"/>
    </row>
    <row r="27">
      <c r="A27" s="21" t="s">
        <v>154</v>
      </c>
      <c r="B27" s="29">
        <v>7.8019901E10</v>
      </c>
      <c r="C27" s="9">
        <v>0.0</v>
      </c>
      <c r="D27" s="27"/>
      <c r="E27" s="10">
        <v>1.0</v>
      </c>
      <c r="F27" s="10">
        <v>3.0</v>
      </c>
      <c r="G27" s="10">
        <v>4.0</v>
      </c>
      <c r="H27" s="18">
        <v>8.0</v>
      </c>
      <c r="I27" s="18">
        <v>7.0</v>
      </c>
      <c r="J27" s="18">
        <v>9.0</v>
      </c>
      <c r="K27" s="24">
        <f t="shared" ref="K27:M27" si="29">E27*H27</f>
        <v>8</v>
      </c>
      <c r="L27" s="24">
        <f t="shared" si="29"/>
        <v>21</v>
      </c>
      <c r="M27" s="24">
        <f t="shared" si="29"/>
        <v>36</v>
      </c>
      <c r="N27" s="52">
        <f t="shared" si="3"/>
        <v>65</v>
      </c>
      <c r="T27" s="21" t="s">
        <v>147</v>
      </c>
      <c r="U27" s="21"/>
      <c r="V27" s="34"/>
      <c r="W27" s="59">
        <v>74.0</v>
      </c>
      <c r="Y27" s="63"/>
      <c r="Z27" s="63"/>
      <c r="AA27" s="63"/>
    </row>
    <row r="28">
      <c r="A28" s="21" t="s">
        <v>155</v>
      </c>
      <c r="B28" s="29">
        <v>7.8019901E10</v>
      </c>
      <c r="C28" s="45">
        <v>0.0</v>
      </c>
      <c r="E28" s="24">
        <v>1.0</v>
      </c>
      <c r="F28" s="24">
        <v>3.0</v>
      </c>
      <c r="G28" s="24">
        <v>4.0</v>
      </c>
      <c r="H28" s="18">
        <v>8.0</v>
      </c>
      <c r="I28" s="18">
        <v>7.0</v>
      </c>
      <c r="J28" s="18">
        <v>9.0</v>
      </c>
      <c r="K28" s="24">
        <f t="shared" ref="K28:M28" si="30">E28*H28</f>
        <v>8</v>
      </c>
      <c r="L28" s="24">
        <f t="shared" si="30"/>
        <v>21</v>
      </c>
      <c r="M28" s="24">
        <f t="shared" si="30"/>
        <v>36</v>
      </c>
      <c r="N28" s="52">
        <f t="shared" si="3"/>
        <v>65</v>
      </c>
      <c r="T28" s="21" t="s">
        <v>148</v>
      </c>
      <c r="U28" s="21"/>
      <c r="V28" s="34"/>
      <c r="W28" s="59">
        <v>74.0</v>
      </c>
      <c r="Y28" s="61"/>
      <c r="Z28" s="61"/>
      <c r="AA28" s="63"/>
    </row>
    <row r="29">
      <c r="A29" s="21" t="s">
        <v>132</v>
      </c>
      <c r="B29" s="29">
        <v>7.8019901E10</v>
      </c>
      <c r="C29" s="45">
        <v>0.0</v>
      </c>
      <c r="E29" s="24">
        <v>4.0</v>
      </c>
      <c r="F29" s="24">
        <v>3.0</v>
      </c>
      <c r="G29" s="24">
        <v>4.0</v>
      </c>
      <c r="H29" s="18">
        <v>8.0</v>
      </c>
      <c r="I29" s="18">
        <v>7.0</v>
      </c>
      <c r="J29" s="18">
        <v>9.0</v>
      </c>
      <c r="K29" s="24">
        <f t="shared" ref="K29:M29" si="31">E29*H29</f>
        <v>32</v>
      </c>
      <c r="L29" s="24">
        <f t="shared" si="31"/>
        <v>21</v>
      </c>
      <c r="M29" s="24">
        <f t="shared" si="31"/>
        <v>36</v>
      </c>
      <c r="N29" s="52">
        <f t="shared" si="3"/>
        <v>89</v>
      </c>
      <c r="T29" s="21" t="s">
        <v>149</v>
      </c>
      <c r="U29" s="21"/>
      <c r="V29" s="34"/>
      <c r="W29" s="59">
        <v>74.0</v>
      </c>
      <c r="Y29" s="63"/>
      <c r="Z29" s="63"/>
      <c r="AA29" s="63"/>
    </row>
    <row r="30">
      <c r="A30" s="21" t="s">
        <v>156</v>
      </c>
      <c r="B30" s="29">
        <v>7.8037000015E10</v>
      </c>
      <c r="C30" s="45">
        <v>0.0</v>
      </c>
      <c r="E30" s="24">
        <v>2.0</v>
      </c>
      <c r="F30" s="24">
        <v>3.0</v>
      </c>
      <c r="G30" s="24">
        <v>4.0</v>
      </c>
      <c r="H30" s="18">
        <v>8.0</v>
      </c>
      <c r="I30" s="18">
        <v>7.0</v>
      </c>
      <c r="J30" s="18">
        <v>9.0</v>
      </c>
      <c r="K30" s="24">
        <f t="shared" ref="K30:M30" si="32">E30*H30</f>
        <v>16</v>
      </c>
      <c r="L30" s="24">
        <f t="shared" si="32"/>
        <v>21</v>
      </c>
      <c r="M30" s="24">
        <f t="shared" si="32"/>
        <v>36</v>
      </c>
      <c r="N30" s="52">
        <f t="shared" si="3"/>
        <v>73</v>
      </c>
      <c r="T30" s="21" t="s">
        <v>151</v>
      </c>
      <c r="U30" s="21"/>
      <c r="V30" s="34"/>
      <c r="W30" s="59">
        <v>74.0</v>
      </c>
      <c r="Y30" s="63"/>
      <c r="Z30" s="63"/>
      <c r="AA30" s="63"/>
    </row>
    <row r="31">
      <c r="A31" s="21" t="s">
        <v>158</v>
      </c>
      <c r="B31" s="29">
        <v>1.5112944E10</v>
      </c>
      <c r="C31" s="45">
        <v>0.0</v>
      </c>
      <c r="E31" s="24">
        <v>1.0</v>
      </c>
      <c r="F31" s="24">
        <v>2.0</v>
      </c>
      <c r="G31" s="24">
        <v>4.0</v>
      </c>
      <c r="H31" s="18">
        <v>8.0</v>
      </c>
      <c r="I31" s="18">
        <v>7.0</v>
      </c>
      <c r="J31" s="18">
        <v>9.0</v>
      </c>
      <c r="K31" s="24">
        <f t="shared" ref="K31:M31" si="33">E31*H31</f>
        <v>8</v>
      </c>
      <c r="L31" s="24">
        <f t="shared" si="33"/>
        <v>14</v>
      </c>
      <c r="M31" s="24">
        <f t="shared" si="33"/>
        <v>36</v>
      </c>
      <c r="N31" s="52">
        <f t="shared" si="3"/>
        <v>58</v>
      </c>
      <c r="T31" s="21" t="s">
        <v>134</v>
      </c>
      <c r="U31" s="21"/>
      <c r="V31" s="34"/>
      <c r="W31" s="59">
        <v>73.0</v>
      </c>
      <c r="Y31" s="63"/>
      <c r="Z31" s="63"/>
      <c r="AA31" s="63"/>
    </row>
    <row r="32">
      <c r="A32" s="21" t="s">
        <v>157</v>
      </c>
      <c r="B32" s="29">
        <v>1.511336E10</v>
      </c>
      <c r="C32" s="45">
        <v>0.0</v>
      </c>
      <c r="E32" s="24">
        <v>2.0</v>
      </c>
      <c r="F32" s="24">
        <v>2.0</v>
      </c>
      <c r="G32" s="24">
        <v>4.0</v>
      </c>
      <c r="H32" s="18">
        <v>8.0</v>
      </c>
      <c r="I32" s="18">
        <v>7.0</v>
      </c>
      <c r="J32" s="18">
        <v>9.0</v>
      </c>
      <c r="K32" s="24">
        <f t="shared" ref="K32:M32" si="34">E32*H32</f>
        <v>16</v>
      </c>
      <c r="L32" s="24">
        <f t="shared" si="34"/>
        <v>14</v>
      </c>
      <c r="M32" s="24">
        <f t="shared" si="34"/>
        <v>36</v>
      </c>
      <c r="N32" s="52">
        <f t="shared" si="3"/>
        <v>66</v>
      </c>
      <c r="T32" s="21" t="s">
        <v>143</v>
      </c>
      <c r="U32" s="21"/>
      <c r="V32" s="34"/>
      <c r="W32" s="59">
        <v>73.0</v>
      </c>
      <c r="Y32" s="63"/>
      <c r="Z32" s="63"/>
      <c r="AA32" s="63"/>
    </row>
    <row r="33">
      <c r="A33" s="21" t="s">
        <v>161</v>
      </c>
      <c r="B33" s="29">
        <v>1.4110411047E10</v>
      </c>
      <c r="C33" s="45">
        <v>0.0</v>
      </c>
      <c r="E33" s="24">
        <v>1.0</v>
      </c>
      <c r="F33" s="24">
        <v>2.0</v>
      </c>
      <c r="G33" s="24">
        <v>4.0</v>
      </c>
      <c r="H33" s="18">
        <v>8.0</v>
      </c>
      <c r="I33" s="18">
        <v>7.0</v>
      </c>
      <c r="J33" s="18">
        <v>9.0</v>
      </c>
      <c r="K33" s="24">
        <f t="shared" ref="K33:M33" si="35">E33*H33</f>
        <v>8</v>
      </c>
      <c r="L33" s="24">
        <f t="shared" si="35"/>
        <v>14</v>
      </c>
      <c r="M33" s="24">
        <f t="shared" si="35"/>
        <v>36</v>
      </c>
      <c r="N33" s="52">
        <f t="shared" si="3"/>
        <v>58</v>
      </c>
      <c r="T33" s="21" t="s">
        <v>146</v>
      </c>
      <c r="U33" s="21"/>
      <c r="V33" s="34"/>
      <c r="W33" s="59">
        <v>73.0</v>
      </c>
      <c r="Y33" s="63"/>
      <c r="Z33" s="63"/>
      <c r="AA33" s="63"/>
    </row>
    <row r="34">
      <c r="A34" s="21" t="s">
        <v>163</v>
      </c>
      <c r="B34" s="29">
        <v>1.5113344001E10</v>
      </c>
      <c r="C34" s="45">
        <v>0.0</v>
      </c>
      <c r="E34" s="24">
        <v>1.0</v>
      </c>
      <c r="F34" s="24">
        <v>2.0</v>
      </c>
      <c r="G34" s="24">
        <v>4.0</v>
      </c>
      <c r="H34" s="18">
        <v>8.0</v>
      </c>
      <c r="I34" s="18">
        <v>7.0</v>
      </c>
      <c r="J34" s="18">
        <v>9.0</v>
      </c>
      <c r="K34" s="24">
        <f t="shared" ref="K34:M34" si="36">E34*H34</f>
        <v>8</v>
      </c>
      <c r="L34" s="24">
        <f t="shared" si="36"/>
        <v>14</v>
      </c>
      <c r="M34" s="24">
        <f t="shared" si="36"/>
        <v>36</v>
      </c>
      <c r="N34" s="52">
        <f t="shared" si="3"/>
        <v>58</v>
      </c>
      <c r="T34" s="21" t="s">
        <v>153</v>
      </c>
      <c r="U34" s="21"/>
      <c r="V34" s="34"/>
      <c r="W34" s="59">
        <v>73.0</v>
      </c>
      <c r="Y34" s="63"/>
      <c r="Z34" s="63"/>
      <c r="AA34" s="63"/>
    </row>
    <row r="35">
      <c r="A35" s="21" t="s">
        <v>159</v>
      </c>
      <c r="B35" s="29">
        <v>1.4110421048E10</v>
      </c>
      <c r="C35" s="45">
        <v>0.0</v>
      </c>
      <c r="E35" s="24">
        <v>2.0</v>
      </c>
      <c r="F35" s="24">
        <v>2.0</v>
      </c>
      <c r="G35" s="24">
        <v>4.0</v>
      </c>
      <c r="H35" s="18">
        <v>8.0</v>
      </c>
      <c r="I35" s="18">
        <v>7.0</v>
      </c>
      <c r="J35" s="18">
        <v>9.0</v>
      </c>
      <c r="K35" s="24">
        <f t="shared" ref="K35:M35" si="37">E35*H35</f>
        <v>16</v>
      </c>
      <c r="L35" s="24">
        <f t="shared" si="37"/>
        <v>14</v>
      </c>
      <c r="M35" s="24">
        <f t="shared" si="37"/>
        <v>36</v>
      </c>
      <c r="N35" s="52">
        <f t="shared" si="3"/>
        <v>66</v>
      </c>
      <c r="T35" s="21" t="s">
        <v>156</v>
      </c>
      <c r="U35" s="21"/>
      <c r="V35" s="34"/>
      <c r="W35" s="59">
        <v>73.0</v>
      </c>
      <c r="Y35" s="63"/>
      <c r="Z35" s="63"/>
      <c r="AA35" s="63"/>
    </row>
    <row r="36">
      <c r="A36" s="21" t="s">
        <v>160</v>
      </c>
      <c r="B36" s="29">
        <v>1.511041E11</v>
      </c>
      <c r="C36" s="45">
        <v>0.0</v>
      </c>
      <c r="E36" s="24">
        <v>2.0</v>
      </c>
      <c r="F36" s="24">
        <v>2.0</v>
      </c>
      <c r="G36" s="24">
        <v>4.0</v>
      </c>
      <c r="H36" s="18">
        <v>8.0</v>
      </c>
      <c r="I36" s="18">
        <v>7.0</v>
      </c>
      <c r="J36" s="18">
        <v>9.0</v>
      </c>
      <c r="K36" s="24">
        <f t="shared" ref="K36:M36" si="38">E36*H36</f>
        <v>16</v>
      </c>
      <c r="L36" s="24">
        <f t="shared" si="38"/>
        <v>14</v>
      </c>
      <c r="M36" s="24">
        <f t="shared" si="38"/>
        <v>36</v>
      </c>
      <c r="N36" s="52">
        <f t="shared" si="3"/>
        <v>66</v>
      </c>
      <c r="T36" s="21" t="s">
        <v>157</v>
      </c>
      <c r="U36" s="21"/>
      <c r="V36" s="34"/>
      <c r="W36" s="59">
        <v>66.0</v>
      </c>
      <c r="Y36" s="63"/>
      <c r="Z36" s="63"/>
      <c r="AA36" s="63"/>
    </row>
    <row r="37">
      <c r="A37" s="21" t="s">
        <v>167</v>
      </c>
      <c r="B37" s="29">
        <v>1.5110432E11</v>
      </c>
      <c r="C37" s="45">
        <v>0.0</v>
      </c>
      <c r="E37" s="24">
        <v>1.0</v>
      </c>
      <c r="F37" s="24">
        <v>2.0</v>
      </c>
      <c r="G37" s="24">
        <v>4.0</v>
      </c>
      <c r="H37" s="18">
        <v>8.0</v>
      </c>
      <c r="I37" s="18">
        <v>7.0</v>
      </c>
      <c r="J37" s="18">
        <v>9.0</v>
      </c>
      <c r="K37" s="24">
        <f t="shared" ref="K37:M37" si="39">E37*H37</f>
        <v>8</v>
      </c>
      <c r="L37" s="24">
        <f t="shared" si="39"/>
        <v>14</v>
      </c>
      <c r="M37" s="24">
        <f t="shared" si="39"/>
        <v>36</v>
      </c>
      <c r="N37" s="52">
        <f t="shared" si="3"/>
        <v>58</v>
      </c>
      <c r="T37" s="21" t="s">
        <v>159</v>
      </c>
      <c r="U37" s="21"/>
      <c r="V37" s="34"/>
      <c r="W37" s="59">
        <v>66.0</v>
      </c>
      <c r="Y37" s="63"/>
      <c r="Z37" s="63"/>
      <c r="AA37" s="63"/>
    </row>
    <row r="38">
      <c r="A38" s="21" t="s">
        <v>169</v>
      </c>
      <c r="B38" s="29">
        <v>1.511051E11</v>
      </c>
      <c r="C38" s="45">
        <v>0.0</v>
      </c>
      <c r="E38" s="24">
        <v>1.0</v>
      </c>
      <c r="F38" s="24">
        <v>2.0</v>
      </c>
      <c r="G38" s="24">
        <v>4.0</v>
      </c>
      <c r="H38" s="18">
        <v>8.0</v>
      </c>
      <c r="I38" s="18">
        <v>7.0</v>
      </c>
      <c r="J38" s="18">
        <v>9.0</v>
      </c>
      <c r="K38" s="24">
        <f t="shared" ref="K38:M38" si="40">E38*H38</f>
        <v>8</v>
      </c>
      <c r="L38" s="24">
        <f t="shared" si="40"/>
        <v>14</v>
      </c>
      <c r="M38" s="24">
        <f t="shared" si="40"/>
        <v>36</v>
      </c>
      <c r="N38" s="52">
        <f t="shared" si="3"/>
        <v>58</v>
      </c>
      <c r="T38" s="21" t="s">
        <v>160</v>
      </c>
      <c r="U38" s="21"/>
      <c r="V38" s="34"/>
      <c r="W38" s="59">
        <v>66.0</v>
      </c>
      <c r="Y38" s="63"/>
      <c r="Z38" s="63"/>
      <c r="AA38" s="63"/>
    </row>
    <row r="39">
      <c r="A39" s="21" t="s">
        <v>162</v>
      </c>
      <c r="B39" s="29">
        <v>1.5110522E11</v>
      </c>
      <c r="C39" s="45">
        <v>0.0</v>
      </c>
      <c r="E39" s="24">
        <v>2.0</v>
      </c>
      <c r="F39" s="24">
        <v>2.0</v>
      </c>
      <c r="G39" s="24">
        <v>4.0</v>
      </c>
      <c r="H39" s="18">
        <v>8.0</v>
      </c>
      <c r="I39" s="18">
        <v>7.0</v>
      </c>
      <c r="J39" s="18">
        <v>9.0</v>
      </c>
      <c r="K39" s="24">
        <f t="shared" ref="K39:M39" si="41">E39*H39</f>
        <v>16</v>
      </c>
      <c r="L39" s="24">
        <f t="shared" si="41"/>
        <v>14</v>
      </c>
      <c r="M39" s="24">
        <f t="shared" si="41"/>
        <v>36</v>
      </c>
      <c r="N39" s="52">
        <f t="shared" si="3"/>
        <v>66</v>
      </c>
      <c r="T39" s="21" t="s">
        <v>162</v>
      </c>
      <c r="U39" s="21"/>
      <c r="V39" s="34"/>
      <c r="W39" s="59">
        <v>66.0</v>
      </c>
      <c r="Y39" s="63"/>
      <c r="Z39" s="63"/>
      <c r="AA39" s="63"/>
    </row>
    <row r="40">
      <c r="A40" s="21" t="s">
        <v>164</v>
      </c>
      <c r="B40" s="29">
        <v>1.5110524001E11</v>
      </c>
      <c r="C40" s="45">
        <v>0.0</v>
      </c>
      <c r="E40" s="24">
        <v>2.0</v>
      </c>
      <c r="F40" s="24">
        <v>2.0</v>
      </c>
      <c r="G40" s="24">
        <v>4.0</v>
      </c>
      <c r="H40" s="18">
        <v>8.0</v>
      </c>
      <c r="I40" s="18">
        <v>7.0</v>
      </c>
      <c r="J40" s="18">
        <v>9.0</v>
      </c>
      <c r="K40" s="24">
        <f t="shared" ref="K40:M40" si="42">E40*H40</f>
        <v>16</v>
      </c>
      <c r="L40" s="24">
        <f t="shared" si="42"/>
        <v>14</v>
      </c>
      <c r="M40" s="24">
        <f t="shared" si="42"/>
        <v>36</v>
      </c>
      <c r="N40" s="52">
        <f t="shared" si="3"/>
        <v>66</v>
      </c>
      <c r="T40" s="21" t="s">
        <v>164</v>
      </c>
      <c r="U40" s="21"/>
      <c r="V40" s="34"/>
      <c r="W40" s="59">
        <v>66.0</v>
      </c>
      <c r="Y40" s="63"/>
      <c r="Z40" s="63"/>
      <c r="AA40" s="63"/>
    </row>
    <row r="41">
      <c r="A41" s="21" t="s">
        <v>170</v>
      </c>
      <c r="B41" s="29">
        <v>1.5110544E11</v>
      </c>
      <c r="C41" s="45">
        <v>0.0</v>
      </c>
      <c r="E41" s="24">
        <v>1.0</v>
      </c>
      <c r="F41" s="24">
        <v>2.0</v>
      </c>
      <c r="G41" s="24">
        <v>4.0</v>
      </c>
      <c r="H41" s="18">
        <v>8.0</v>
      </c>
      <c r="I41" s="18">
        <v>7.0</v>
      </c>
      <c r="J41" s="18">
        <v>9.0</v>
      </c>
      <c r="K41" s="24">
        <f t="shared" ref="K41:M41" si="43">E41*H41</f>
        <v>8</v>
      </c>
      <c r="L41" s="24">
        <f t="shared" si="43"/>
        <v>14</v>
      </c>
      <c r="M41" s="24">
        <f t="shared" si="43"/>
        <v>36</v>
      </c>
      <c r="N41" s="52">
        <f t="shared" si="3"/>
        <v>58</v>
      </c>
      <c r="T41" s="21" t="s">
        <v>165</v>
      </c>
      <c r="U41" s="21"/>
      <c r="V41" s="34"/>
      <c r="W41" s="59">
        <v>66.0</v>
      </c>
      <c r="Y41" s="63"/>
      <c r="Z41" s="63"/>
      <c r="AA41" s="63"/>
    </row>
    <row r="42">
      <c r="A42" s="21" t="s">
        <v>171</v>
      </c>
      <c r="B42" s="29">
        <v>1.511081E11</v>
      </c>
      <c r="C42" s="45">
        <v>0.0</v>
      </c>
      <c r="E42" s="24">
        <v>1.0</v>
      </c>
      <c r="F42" s="24">
        <v>2.0</v>
      </c>
      <c r="G42" s="24">
        <v>4.0</v>
      </c>
      <c r="H42" s="18">
        <v>8.0</v>
      </c>
      <c r="I42" s="18">
        <v>7.0</v>
      </c>
      <c r="J42" s="18">
        <v>9.0</v>
      </c>
      <c r="K42" s="24">
        <f t="shared" ref="K42:M42" si="44">E42*H42</f>
        <v>8</v>
      </c>
      <c r="L42" s="24">
        <f t="shared" si="44"/>
        <v>14</v>
      </c>
      <c r="M42" s="24">
        <f t="shared" si="44"/>
        <v>36</v>
      </c>
      <c r="N42" s="52">
        <f t="shared" si="3"/>
        <v>58</v>
      </c>
      <c r="T42" s="21" t="s">
        <v>166</v>
      </c>
      <c r="U42" s="21"/>
      <c r="V42" s="34"/>
      <c r="W42" s="59">
        <v>66.0</v>
      </c>
      <c r="Y42" s="63"/>
      <c r="Z42" s="63"/>
      <c r="AA42" s="63"/>
    </row>
    <row r="43">
      <c r="A43" s="21" t="s">
        <v>165</v>
      </c>
      <c r="B43" s="29">
        <v>1.5110821001E11</v>
      </c>
      <c r="C43" s="45">
        <v>0.0</v>
      </c>
      <c r="E43" s="24">
        <v>2.0</v>
      </c>
      <c r="F43" s="24">
        <v>2.0</v>
      </c>
      <c r="G43" s="24">
        <v>4.0</v>
      </c>
      <c r="H43" s="18">
        <v>8.0</v>
      </c>
      <c r="I43" s="18">
        <v>7.0</v>
      </c>
      <c r="J43" s="18">
        <v>9.0</v>
      </c>
      <c r="K43" s="24">
        <f t="shared" ref="K43:M43" si="45">E43*H43</f>
        <v>16</v>
      </c>
      <c r="L43" s="24">
        <f t="shared" si="45"/>
        <v>14</v>
      </c>
      <c r="M43" s="24">
        <f t="shared" si="45"/>
        <v>36</v>
      </c>
      <c r="N43" s="52">
        <f t="shared" si="3"/>
        <v>66</v>
      </c>
      <c r="T43" s="21" t="s">
        <v>168</v>
      </c>
      <c r="U43" s="21"/>
      <c r="V43" s="34"/>
      <c r="W43" s="59">
        <v>66.0</v>
      </c>
      <c r="Y43" s="63"/>
      <c r="Z43" s="63"/>
      <c r="AA43" s="63"/>
    </row>
    <row r="44">
      <c r="A44" s="21" t="s">
        <v>172</v>
      </c>
      <c r="B44" s="29">
        <v>1.5110821002E11</v>
      </c>
      <c r="C44" s="45">
        <v>0.0</v>
      </c>
      <c r="E44" s="24">
        <v>1.0</v>
      </c>
      <c r="F44" s="24">
        <v>2.0</v>
      </c>
      <c r="G44" s="24">
        <v>4.0</v>
      </c>
      <c r="H44" s="18">
        <v>8.0</v>
      </c>
      <c r="I44" s="18">
        <v>7.0</v>
      </c>
      <c r="J44" s="18">
        <v>9.0</v>
      </c>
      <c r="K44" s="24">
        <f t="shared" ref="K44:M44" si="46">E44*H44</f>
        <v>8</v>
      </c>
      <c r="L44" s="24">
        <f t="shared" si="46"/>
        <v>14</v>
      </c>
      <c r="M44" s="24">
        <f t="shared" si="46"/>
        <v>36</v>
      </c>
      <c r="N44" s="52">
        <f t="shared" si="3"/>
        <v>58</v>
      </c>
      <c r="T44" s="21" t="s">
        <v>138</v>
      </c>
      <c r="U44" s="21"/>
      <c r="V44" s="34"/>
      <c r="W44" s="59">
        <v>65.0</v>
      </c>
      <c r="Y44" s="63"/>
      <c r="Z44" s="63"/>
      <c r="AA44" s="63"/>
    </row>
    <row r="45">
      <c r="A45" s="21" t="s">
        <v>173</v>
      </c>
      <c r="B45" s="29">
        <v>1.5110821003E11</v>
      </c>
      <c r="C45" s="45">
        <v>0.0</v>
      </c>
      <c r="E45" s="24">
        <v>1.0</v>
      </c>
      <c r="F45" s="24">
        <v>2.0</v>
      </c>
      <c r="G45" s="24">
        <v>4.0</v>
      </c>
      <c r="H45" s="18">
        <v>8.0</v>
      </c>
      <c r="I45" s="18">
        <v>7.0</v>
      </c>
      <c r="J45" s="18">
        <v>9.0</v>
      </c>
      <c r="K45" s="24">
        <f t="shared" ref="K45:M45" si="47">E45*H45</f>
        <v>8</v>
      </c>
      <c r="L45" s="24">
        <f t="shared" si="47"/>
        <v>14</v>
      </c>
      <c r="M45" s="24">
        <f t="shared" si="47"/>
        <v>36</v>
      </c>
      <c r="N45" s="52">
        <f t="shared" si="3"/>
        <v>58</v>
      </c>
      <c r="T45" s="21" t="s">
        <v>150</v>
      </c>
      <c r="U45" s="21"/>
      <c r="V45" s="34"/>
      <c r="W45" s="59">
        <v>65.0</v>
      </c>
      <c r="Y45" s="63"/>
      <c r="Z45" s="63"/>
      <c r="AA45" s="63"/>
    </row>
    <row r="46">
      <c r="A46" s="21" t="s">
        <v>174</v>
      </c>
      <c r="B46" s="29">
        <v>1.5110821005E11</v>
      </c>
      <c r="C46" s="45">
        <v>0.0</v>
      </c>
      <c r="E46" s="24">
        <v>1.0</v>
      </c>
      <c r="F46" s="24">
        <v>2.0</v>
      </c>
      <c r="G46" s="24">
        <v>4.0</v>
      </c>
      <c r="H46" s="18">
        <v>8.0</v>
      </c>
      <c r="I46" s="18">
        <v>7.0</v>
      </c>
      <c r="J46" s="18">
        <v>9.0</v>
      </c>
      <c r="K46" s="24">
        <f t="shared" ref="K46:M46" si="48">E46*H46</f>
        <v>8</v>
      </c>
      <c r="L46" s="24">
        <f t="shared" si="48"/>
        <v>14</v>
      </c>
      <c r="M46" s="24">
        <f t="shared" si="48"/>
        <v>36</v>
      </c>
      <c r="N46" s="52">
        <f t="shared" si="3"/>
        <v>58</v>
      </c>
      <c r="T46" s="21" t="s">
        <v>152</v>
      </c>
      <c r="U46" s="21"/>
      <c r="V46" s="34"/>
      <c r="W46" s="59">
        <v>65.0</v>
      </c>
      <c r="Y46" s="63"/>
      <c r="Z46" s="63"/>
      <c r="AA46" s="63"/>
    </row>
    <row r="47">
      <c r="A47" s="21" t="s">
        <v>175</v>
      </c>
      <c r="B47" s="29">
        <v>1.5110821006E11</v>
      </c>
      <c r="C47" s="45">
        <v>0.0</v>
      </c>
      <c r="E47" s="24">
        <v>1.0</v>
      </c>
      <c r="F47" s="24">
        <v>2.0</v>
      </c>
      <c r="G47" s="24">
        <v>4.0</v>
      </c>
      <c r="H47" s="18">
        <v>8.0</v>
      </c>
      <c r="I47" s="18">
        <v>7.0</v>
      </c>
      <c r="J47" s="18">
        <v>9.0</v>
      </c>
      <c r="K47" s="24">
        <f t="shared" ref="K47:M47" si="49">E47*H47</f>
        <v>8</v>
      </c>
      <c r="L47" s="24">
        <f t="shared" si="49"/>
        <v>14</v>
      </c>
      <c r="M47" s="24">
        <f t="shared" si="49"/>
        <v>36</v>
      </c>
      <c r="N47" s="52">
        <f t="shared" si="3"/>
        <v>58</v>
      </c>
      <c r="T47" s="21" t="s">
        <v>154</v>
      </c>
      <c r="U47" s="21"/>
      <c r="V47" s="34"/>
      <c r="W47" s="59">
        <v>65.0</v>
      </c>
      <c r="Y47" s="63"/>
      <c r="Z47" s="63"/>
      <c r="AA47" s="63"/>
    </row>
    <row r="48">
      <c r="A48" s="21" t="s">
        <v>176</v>
      </c>
      <c r="B48" s="29">
        <v>1.5110821007E11</v>
      </c>
      <c r="C48" s="45">
        <v>0.0</v>
      </c>
      <c r="E48" s="24">
        <v>1.0</v>
      </c>
      <c r="F48" s="24">
        <v>2.0</v>
      </c>
      <c r="G48" s="24">
        <v>4.0</v>
      </c>
      <c r="H48" s="18">
        <v>8.0</v>
      </c>
      <c r="I48" s="18">
        <v>7.0</v>
      </c>
      <c r="J48" s="18">
        <v>9.0</v>
      </c>
      <c r="K48" s="24">
        <f t="shared" ref="K48:M48" si="50">E48*H48</f>
        <v>8</v>
      </c>
      <c r="L48" s="24">
        <f t="shared" si="50"/>
        <v>14</v>
      </c>
      <c r="M48" s="24">
        <f t="shared" si="50"/>
        <v>36</v>
      </c>
      <c r="N48" s="52">
        <f t="shared" si="3"/>
        <v>58</v>
      </c>
      <c r="T48" s="21" t="s">
        <v>155</v>
      </c>
      <c r="U48" s="21"/>
      <c r="V48" s="34"/>
      <c r="W48" s="59">
        <v>65.0</v>
      </c>
      <c r="Y48" s="63"/>
      <c r="Z48" s="63"/>
      <c r="AA48" s="63"/>
    </row>
    <row r="49">
      <c r="A49" s="21" t="s">
        <v>166</v>
      </c>
      <c r="B49" s="29">
        <v>1.5110821008E11</v>
      </c>
      <c r="C49" s="45">
        <v>0.0</v>
      </c>
      <c r="E49" s="24">
        <v>2.0</v>
      </c>
      <c r="F49" s="24">
        <v>2.0</v>
      </c>
      <c r="G49" s="24">
        <v>4.0</v>
      </c>
      <c r="H49" s="18">
        <v>8.0</v>
      </c>
      <c r="I49" s="18">
        <v>7.0</v>
      </c>
      <c r="J49" s="18">
        <v>9.0</v>
      </c>
      <c r="K49" s="24">
        <f t="shared" ref="K49:M49" si="51">E49*H49</f>
        <v>16</v>
      </c>
      <c r="L49" s="24">
        <f t="shared" si="51"/>
        <v>14</v>
      </c>
      <c r="M49" s="24">
        <f t="shared" si="51"/>
        <v>36</v>
      </c>
      <c r="N49" s="52">
        <f t="shared" si="3"/>
        <v>66</v>
      </c>
      <c r="T49" s="21" t="s">
        <v>238</v>
      </c>
      <c r="U49" s="21"/>
      <c r="V49" s="34"/>
      <c r="W49" s="59">
        <v>64.0</v>
      </c>
      <c r="Y49" s="63"/>
      <c r="Z49" s="63"/>
      <c r="AA49" s="63"/>
    </row>
    <row r="50">
      <c r="A50" s="21" t="s">
        <v>147</v>
      </c>
      <c r="B50" s="29">
        <v>1.5110822001E11</v>
      </c>
      <c r="C50" s="45">
        <v>0.0</v>
      </c>
      <c r="E50" s="24">
        <v>3.0</v>
      </c>
      <c r="F50" s="24">
        <v>2.0</v>
      </c>
      <c r="G50" s="24">
        <v>4.0</v>
      </c>
      <c r="H50" s="18">
        <v>8.0</v>
      </c>
      <c r="I50" s="18">
        <v>7.0</v>
      </c>
      <c r="J50" s="18">
        <v>9.0</v>
      </c>
      <c r="K50" s="24">
        <f t="shared" ref="K50:M50" si="52">E50*H50</f>
        <v>24</v>
      </c>
      <c r="L50" s="24">
        <f t="shared" si="52"/>
        <v>14</v>
      </c>
      <c r="M50" s="24">
        <f t="shared" si="52"/>
        <v>36</v>
      </c>
      <c r="N50" s="52">
        <f t="shared" si="3"/>
        <v>74</v>
      </c>
      <c r="T50" s="21" t="s">
        <v>158</v>
      </c>
      <c r="U50" s="21"/>
      <c r="V50" s="34"/>
      <c r="W50" s="59">
        <v>58.0</v>
      </c>
      <c r="Y50" s="63"/>
      <c r="Z50" s="63"/>
      <c r="AA50" s="63"/>
    </row>
    <row r="51">
      <c r="A51" s="21" t="s">
        <v>148</v>
      </c>
      <c r="B51" s="29">
        <v>1.5110822002E11</v>
      </c>
      <c r="C51" s="45">
        <v>0.0</v>
      </c>
      <c r="E51" s="24">
        <v>3.0</v>
      </c>
      <c r="F51" s="24">
        <v>2.0</v>
      </c>
      <c r="G51" s="24">
        <v>4.0</v>
      </c>
      <c r="H51" s="18">
        <v>8.0</v>
      </c>
      <c r="I51" s="18">
        <v>7.0</v>
      </c>
      <c r="J51" s="18">
        <v>9.0</v>
      </c>
      <c r="K51" s="24">
        <f t="shared" ref="K51:M51" si="53">E51*H51</f>
        <v>24</v>
      </c>
      <c r="L51" s="24">
        <f t="shared" si="53"/>
        <v>14</v>
      </c>
      <c r="M51" s="24">
        <f t="shared" si="53"/>
        <v>36</v>
      </c>
      <c r="N51" s="52">
        <f t="shared" si="3"/>
        <v>74</v>
      </c>
      <c r="T51" s="21" t="s">
        <v>161</v>
      </c>
      <c r="U51" s="21"/>
      <c r="V51" s="34"/>
      <c r="W51" s="59">
        <v>58.0</v>
      </c>
      <c r="Y51" s="63"/>
      <c r="Z51" s="63"/>
      <c r="AA51" s="63"/>
    </row>
    <row r="52">
      <c r="A52" s="21" t="s">
        <v>141</v>
      </c>
      <c r="B52" s="29">
        <v>1.5110822003E11</v>
      </c>
      <c r="C52" s="45">
        <v>0.0</v>
      </c>
      <c r="E52" s="24">
        <v>4.0</v>
      </c>
      <c r="F52" s="24">
        <v>2.0</v>
      </c>
      <c r="G52" s="24">
        <v>4.0</v>
      </c>
      <c r="H52" s="18">
        <v>8.0</v>
      </c>
      <c r="I52" s="18">
        <v>7.0</v>
      </c>
      <c r="J52" s="18">
        <v>9.0</v>
      </c>
      <c r="K52" s="24">
        <f t="shared" ref="K52:M52" si="54">E52*H52</f>
        <v>32</v>
      </c>
      <c r="L52" s="24">
        <f t="shared" si="54"/>
        <v>14</v>
      </c>
      <c r="M52" s="24">
        <f t="shared" si="54"/>
        <v>36</v>
      </c>
      <c r="N52" s="52">
        <f t="shared" si="3"/>
        <v>82</v>
      </c>
      <c r="T52" s="21" t="s">
        <v>163</v>
      </c>
      <c r="U52" s="21"/>
      <c r="V52" s="34"/>
      <c r="W52" s="59">
        <v>58.0</v>
      </c>
      <c r="Y52" s="63"/>
      <c r="Z52" s="63"/>
      <c r="AA52" s="63"/>
    </row>
    <row r="53">
      <c r="A53" s="21" t="s">
        <v>149</v>
      </c>
      <c r="B53" s="29">
        <v>1.5110822004E11</v>
      </c>
      <c r="C53" s="45">
        <v>0.0</v>
      </c>
      <c r="E53" s="24">
        <v>3.0</v>
      </c>
      <c r="F53" s="24">
        <v>2.0</v>
      </c>
      <c r="G53" s="24">
        <v>4.0</v>
      </c>
      <c r="H53" s="18">
        <v>8.0</v>
      </c>
      <c r="I53" s="18">
        <v>7.0</v>
      </c>
      <c r="J53" s="18">
        <v>9.0</v>
      </c>
      <c r="K53" s="24">
        <f t="shared" ref="K53:M53" si="55">E53*H53</f>
        <v>24</v>
      </c>
      <c r="L53" s="24">
        <f t="shared" si="55"/>
        <v>14</v>
      </c>
      <c r="M53" s="24">
        <f t="shared" si="55"/>
        <v>36</v>
      </c>
      <c r="N53" s="52">
        <f t="shared" si="3"/>
        <v>74</v>
      </c>
      <c r="T53" s="21" t="s">
        <v>167</v>
      </c>
      <c r="U53" s="21"/>
      <c r="V53" s="34"/>
      <c r="W53" s="59">
        <v>58.0</v>
      </c>
      <c r="Y53" s="63"/>
      <c r="Z53" s="63"/>
      <c r="AA53" s="63"/>
    </row>
    <row r="54">
      <c r="A54" s="21" t="s">
        <v>177</v>
      </c>
      <c r="B54" s="29">
        <v>1.5110822005E11</v>
      </c>
      <c r="C54" s="45">
        <v>0.0</v>
      </c>
      <c r="E54" s="24">
        <v>1.0</v>
      </c>
      <c r="F54" s="24">
        <v>2.0</v>
      </c>
      <c r="G54" s="24">
        <v>4.0</v>
      </c>
      <c r="H54" s="18">
        <v>8.0</v>
      </c>
      <c r="I54" s="18">
        <v>7.0</v>
      </c>
      <c r="J54" s="18">
        <v>9.0</v>
      </c>
      <c r="K54" s="24">
        <f t="shared" ref="K54:M54" si="56">E54*H54</f>
        <v>8</v>
      </c>
      <c r="L54" s="24">
        <f t="shared" si="56"/>
        <v>14</v>
      </c>
      <c r="M54" s="24">
        <f t="shared" si="56"/>
        <v>36</v>
      </c>
      <c r="N54" s="52">
        <f t="shared" si="3"/>
        <v>58</v>
      </c>
      <c r="T54" s="21" t="s">
        <v>169</v>
      </c>
      <c r="U54" s="21"/>
      <c r="V54" s="34"/>
      <c r="W54" s="59">
        <v>58.0</v>
      </c>
      <c r="Y54" s="63"/>
      <c r="Z54" s="63"/>
      <c r="AA54" s="63"/>
    </row>
    <row r="55">
      <c r="A55" s="21" t="s">
        <v>178</v>
      </c>
      <c r="B55" s="29">
        <v>1.5110822006E11</v>
      </c>
      <c r="C55" s="45">
        <v>0.0</v>
      </c>
      <c r="E55" s="24">
        <v>1.0</v>
      </c>
      <c r="F55" s="24">
        <v>2.0</v>
      </c>
      <c r="G55" s="24">
        <v>4.0</v>
      </c>
      <c r="H55" s="18">
        <v>8.0</v>
      </c>
      <c r="I55" s="18">
        <v>7.0</v>
      </c>
      <c r="J55" s="18">
        <v>9.0</v>
      </c>
      <c r="K55" s="24">
        <f t="shared" ref="K55:M55" si="57">E55*H55</f>
        <v>8</v>
      </c>
      <c r="L55" s="24">
        <f t="shared" si="57"/>
        <v>14</v>
      </c>
      <c r="M55" s="24">
        <f t="shared" si="57"/>
        <v>36</v>
      </c>
      <c r="N55" s="52">
        <f t="shared" si="3"/>
        <v>58</v>
      </c>
      <c r="T55" s="21" t="s">
        <v>170</v>
      </c>
      <c r="U55" s="21"/>
      <c r="V55" s="34"/>
      <c r="W55" s="59">
        <v>58.0</v>
      </c>
      <c r="Y55" s="63"/>
      <c r="Z55" s="63"/>
      <c r="AA55" s="63"/>
    </row>
    <row r="56">
      <c r="A56" s="21" t="s">
        <v>179</v>
      </c>
      <c r="B56" s="29">
        <v>1.5110823003E11</v>
      </c>
      <c r="C56" s="45">
        <v>0.0</v>
      </c>
      <c r="E56" s="24">
        <v>1.0</v>
      </c>
      <c r="F56" s="24">
        <v>2.0</v>
      </c>
      <c r="G56" s="24">
        <v>4.0</v>
      </c>
      <c r="H56" s="18">
        <v>8.0</v>
      </c>
      <c r="I56" s="18">
        <v>7.0</v>
      </c>
      <c r="J56" s="18">
        <v>9.0</v>
      </c>
      <c r="K56" s="24">
        <f t="shared" ref="K56:M56" si="58">E56*H56</f>
        <v>8</v>
      </c>
      <c r="L56" s="24">
        <f t="shared" si="58"/>
        <v>14</v>
      </c>
      <c r="M56" s="24">
        <f t="shared" si="58"/>
        <v>36</v>
      </c>
      <c r="N56" s="52">
        <f t="shared" si="3"/>
        <v>58</v>
      </c>
      <c r="T56" s="21" t="s">
        <v>171</v>
      </c>
      <c r="U56" s="21"/>
      <c r="V56" s="34"/>
      <c r="W56" s="59">
        <v>58.0</v>
      </c>
      <c r="Y56" s="63"/>
      <c r="Z56" s="63"/>
      <c r="AA56" s="63"/>
    </row>
    <row r="57">
      <c r="A57" s="21" t="s">
        <v>180</v>
      </c>
      <c r="B57" s="29">
        <v>1.5110824E11</v>
      </c>
      <c r="C57" s="45">
        <v>0.0</v>
      </c>
      <c r="E57" s="24">
        <v>1.0</v>
      </c>
      <c r="F57" s="24">
        <v>2.0</v>
      </c>
      <c r="G57" s="24">
        <v>4.0</v>
      </c>
      <c r="H57" s="18">
        <v>8.0</v>
      </c>
      <c r="I57" s="18">
        <v>7.0</v>
      </c>
      <c r="J57" s="18">
        <v>9.0</v>
      </c>
      <c r="K57" s="24">
        <f t="shared" ref="K57:M57" si="59">E57*H57</f>
        <v>8</v>
      </c>
      <c r="L57" s="24">
        <f t="shared" si="59"/>
        <v>14</v>
      </c>
      <c r="M57" s="24">
        <f t="shared" si="59"/>
        <v>36</v>
      </c>
      <c r="N57" s="52">
        <f t="shared" si="3"/>
        <v>58</v>
      </c>
      <c r="T57" s="21" t="s">
        <v>172</v>
      </c>
      <c r="U57" s="21"/>
      <c r="V57" s="34"/>
      <c r="W57" s="59">
        <v>58.0</v>
      </c>
      <c r="Y57" s="63"/>
      <c r="Z57" s="63"/>
      <c r="AA57" s="63"/>
    </row>
    <row r="58">
      <c r="A58" s="21" t="s">
        <v>181</v>
      </c>
      <c r="B58" s="29">
        <v>1.5110834001E11</v>
      </c>
      <c r="C58" s="45">
        <v>0.0</v>
      </c>
      <c r="E58" s="24">
        <v>1.0</v>
      </c>
      <c r="F58" s="24">
        <v>2.0</v>
      </c>
      <c r="G58" s="24">
        <v>4.0</v>
      </c>
      <c r="H58" s="18">
        <v>8.0</v>
      </c>
      <c r="I58" s="18">
        <v>7.0</v>
      </c>
      <c r="J58" s="18">
        <v>9.0</v>
      </c>
      <c r="K58" s="24">
        <f t="shared" ref="K58:M58" si="60">E58*H58</f>
        <v>8</v>
      </c>
      <c r="L58" s="24">
        <f t="shared" si="60"/>
        <v>14</v>
      </c>
      <c r="M58" s="24">
        <f t="shared" si="60"/>
        <v>36</v>
      </c>
      <c r="N58" s="52">
        <f t="shared" si="3"/>
        <v>58</v>
      </c>
      <c r="T58" s="21" t="s">
        <v>173</v>
      </c>
      <c r="U58" s="21"/>
      <c r="V58" s="34"/>
      <c r="W58" s="59">
        <v>58.0</v>
      </c>
      <c r="Y58" s="63"/>
      <c r="Z58" s="63"/>
      <c r="AA58" s="63"/>
    </row>
    <row r="59">
      <c r="A59" s="21" t="s">
        <v>142</v>
      </c>
      <c r="B59" s="29">
        <v>1.5110834002E11</v>
      </c>
      <c r="C59" s="45">
        <v>0.0</v>
      </c>
      <c r="E59" s="24">
        <v>4.0</v>
      </c>
      <c r="F59" s="24">
        <v>2.0</v>
      </c>
      <c r="G59" s="24">
        <v>4.0</v>
      </c>
      <c r="H59" s="18">
        <v>8.0</v>
      </c>
      <c r="I59" s="18">
        <v>7.0</v>
      </c>
      <c r="J59" s="18">
        <v>9.0</v>
      </c>
      <c r="K59" s="24">
        <f t="shared" ref="K59:M59" si="61">E59*H59</f>
        <v>32</v>
      </c>
      <c r="L59" s="24">
        <f t="shared" si="61"/>
        <v>14</v>
      </c>
      <c r="M59" s="24">
        <f t="shared" si="61"/>
        <v>36</v>
      </c>
      <c r="N59" s="52">
        <f t="shared" si="3"/>
        <v>82</v>
      </c>
      <c r="T59" s="21" t="s">
        <v>174</v>
      </c>
      <c r="U59" s="21"/>
      <c r="V59" s="34"/>
      <c r="W59" s="59">
        <v>58.0</v>
      </c>
      <c r="Y59" s="63"/>
      <c r="Z59" s="63"/>
      <c r="AA59" s="63"/>
    </row>
    <row r="60">
      <c r="A60" s="21" t="s">
        <v>151</v>
      </c>
      <c r="B60" s="29">
        <v>1.5110921E11</v>
      </c>
      <c r="C60" s="45">
        <v>0.0</v>
      </c>
      <c r="E60" s="24">
        <v>3.0</v>
      </c>
      <c r="F60" s="24">
        <v>2.0</v>
      </c>
      <c r="G60" s="24">
        <v>4.0</v>
      </c>
      <c r="H60" s="18">
        <v>8.0</v>
      </c>
      <c r="I60" s="18">
        <v>7.0</v>
      </c>
      <c r="J60" s="18">
        <v>9.0</v>
      </c>
      <c r="K60" s="24">
        <f t="shared" ref="K60:M60" si="62">E60*H60</f>
        <v>24</v>
      </c>
      <c r="L60" s="24">
        <f t="shared" si="62"/>
        <v>14</v>
      </c>
      <c r="M60" s="24">
        <f t="shared" si="62"/>
        <v>36</v>
      </c>
      <c r="N60" s="52">
        <f t="shared" si="3"/>
        <v>74</v>
      </c>
      <c r="T60" s="21" t="s">
        <v>175</v>
      </c>
      <c r="U60" s="21"/>
      <c r="V60" s="34"/>
      <c r="W60" s="59">
        <v>58.0</v>
      </c>
      <c r="Y60" s="63"/>
      <c r="Z60" s="63"/>
      <c r="AA60" s="63"/>
    </row>
    <row r="61">
      <c r="A61" s="21" t="s">
        <v>168</v>
      </c>
      <c r="B61" s="29">
        <v>1.5110932E11</v>
      </c>
      <c r="C61" s="45">
        <v>0.0</v>
      </c>
      <c r="E61" s="24">
        <v>2.0</v>
      </c>
      <c r="F61" s="24">
        <v>2.0</v>
      </c>
      <c r="G61" s="24">
        <v>4.0</v>
      </c>
      <c r="H61" s="18">
        <v>8.0</v>
      </c>
      <c r="I61" s="18">
        <v>7.0</v>
      </c>
      <c r="J61" s="18">
        <v>9.0</v>
      </c>
      <c r="K61" s="24">
        <f t="shared" ref="K61:M61" si="63">E61*H61</f>
        <v>16</v>
      </c>
      <c r="L61" s="24">
        <f t="shared" si="63"/>
        <v>14</v>
      </c>
      <c r="M61" s="24">
        <f t="shared" si="63"/>
        <v>36</v>
      </c>
      <c r="N61" s="52">
        <f t="shared" si="3"/>
        <v>66</v>
      </c>
      <c r="T61" s="21" t="s">
        <v>176</v>
      </c>
      <c r="U61" s="21"/>
      <c r="V61" s="34"/>
      <c r="W61" s="59">
        <v>58.0</v>
      </c>
      <c r="Y61" s="63"/>
      <c r="Z61" s="63"/>
      <c r="AA61" s="63"/>
    </row>
    <row r="62">
      <c r="A62" s="21" t="s">
        <v>239</v>
      </c>
      <c r="B62" s="29">
        <v>1.06501401303E11</v>
      </c>
      <c r="C62" s="46">
        <v>0.0</v>
      </c>
      <c r="D62" s="57"/>
      <c r="E62" s="57">
        <v>6.0</v>
      </c>
      <c r="F62" s="57">
        <v>4.0</v>
      </c>
      <c r="G62" s="57">
        <v>6.0</v>
      </c>
      <c r="H62" s="18">
        <v>8.0</v>
      </c>
      <c r="I62" s="18">
        <v>7.0</v>
      </c>
      <c r="J62" s="18">
        <v>9.0</v>
      </c>
      <c r="K62" s="24">
        <f t="shared" ref="K62:M62" si="64">E62*H62</f>
        <v>48</v>
      </c>
      <c r="L62" s="24">
        <f t="shared" si="64"/>
        <v>28</v>
      </c>
      <c r="M62" s="24">
        <f t="shared" si="64"/>
        <v>54</v>
      </c>
      <c r="N62" s="52">
        <f t="shared" si="3"/>
        <v>130</v>
      </c>
      <c r="T62" s="21" t="s">
        <v>177</v>
      </c>
      <c r="U62" s="21"/>
      <c r="V62" s="34"/>
      <c r="W62" s="59">
        <v>58.0</v>
      </c>
      <c r="Y62" s="61"/>
      <c r="Z62" s="61"/>
      <c r="AA62" s="61"/>
    </row>
    <row r="63">
      <c r="A63" s="21" t="s">
        <v>94</v>
      </c>
      <c r="B63" s="64">
        <v>1.065001001E11</v>
      </c>
      <c r="C63" s="65">
        <v>0.0</v>
      </c>
      <c r="E63" s="24">
        <v>7.0</v>
      </c>
      <c r="F63" s="24">
        <v>4.0</v>
      </c>
      <c r="G63" s="24">
        <v>4.0</v>
      </c>
      <c r="H63" s="18">
        <v>8.0</v>
      </c>
      <c r="I63" s="18">
        <v>7.0</v>
      </c>
      <c r="J63" s="18">
        <v>9.0</v>
      </c>
      <c r="K63" s="24">
        <f t="shared" ref="K63:M63" si="65">E63*H63</f>
        <v>56</v>
      </c>
      <c r="L63" s="24">
        <f t="shared" si="65"/>
        <v>28</v>
      </c>
      <c r="M63" s="24">
        <f t="shared" si="65"/>
        <v>36</v>
      </c>
      <c r="N63" s="52">
        <f t="shared" si="3"/>
        <v>120</v>
      </c>
      <c r="T63" s="21" t="s">
        <v>178</v>
      </c>
      <c r="U63" s="21"/>
      <c r="V63" s="34"/>
      <c r="W63" s="59">
        <v>58.0</v>
      </c>
      <c r="Y63" s="63"/>
      <c r="Z63" s="63"/>
      <c r="AA63" s="63"/>
    </row>
    <row r="64">
      <c r="A64" s="21" t="s">
        <v>243</v>
      </c>
      <c r="B64" s="29">
        <v>1.065014001E11</v>
      </c>
      <c r="C64" s="46">
        <v>0.0</v>
      </c>
      <c r="D64" s="57"/>
      <c r="E64" s="10">
        <v>6.0</v>
      </c>
      <c r="F64" s="10">
        <v>5.0</v>
      </c>
      <c r="G64" s="10">
        <v>4.0</v>
      </c>
      <c r="H64" s="18">
        <v>8.0</v>
      </c>
      <c r="I64" s="18">
        <v>7.0</v>
      </c>
      <c r="J64" s="18">
        <v>9.0</v>
      </c>
      <c r="K64" s="24">
        <f t="shared" ref="K64:M64" si="66">E64*H64</f>
        <v>48</v>
      </c>
      <c r="L64" s="24">
        <f t="shared" si="66"/>
        <v>35</v>
      </c>
      <c r="M64" s="24">
        <f t="shared" si="66"/>
        <v>36</v>
      </c>
      <c r="N64" s="52">
        <f t="shared" si="3"/>
        <v>119</v>
      </c>
      <c r="T64" s="21" t="s">
        <v>179</v>
      </c>
      <c r="U64" s="21"/>
      <c r="V64" s="34"/>
      <c r="W64" s="59">
        <v>58.0</v>
      </c>
      <c r="Y64" s="63"/>
      <c r="Z64" s="63"/>
      <c r="AA64" s="63"/>
    </row>
    <row r="65">
      <c r="A65" s="21" t="s">
        <v>207</v>
      </c>
      <c r="B65" s="29">
        <v>6.16121224001E11</v>
      </c>
      <c r="C65" s="46">
        <v>0.0</v>
      </c>
      <c r="D65" s="57"/>
      <c r="E65" s="57">
        <v>3.0</v>
      </c>
      <c r="F65" s="57">
        <v>6.0</v>
      </c>
      <c r="G65" s="57">
        <v>8.0</v>
      </c>
      <c r="H65" s="18">
        <v>8.0</v>
      </c>
      <c r="I65" s="18">
        <v>7.0</v>
      </c>
      <c r="J65" s="18">
        <v>9.0</v>
      </c>
      <c r="K65" s="24">
        <f t="shared" ref="K65:M65" si="67">E65*H65</f>
        <v>24</v>
      </c>
      <c r="L65" s="24">
        <f t="shared" si="67"/>
        <v>42</v>
      </c>
      <c r="M65" s="24">
        <f t="shared" si="67"/>
        <v>72</v>
      </c>
      <c r="N65" s="52">
        <f t="shared" si="3"/>
        <v>138</v>
      </c>
      <c r="T65" s="21" t="s">
        <v>180</v>
      </c>
      <c r="U65" s="21"/>
      <c r="V65" s="34"/>
      <c r="W65" s="59">
        <v>58.0</v>
      </c>
      <c r="Y65" s="61"/>
      <c r="Z65" s="61"/>
      <c r="AA65" s="61"/>
    </row>
    <row r="66">
      <c r="A66" s="21" t="s">
        <v>99</v>
      </c>
      <c r="B66" s="31">
        <v>1.06500101201E11</v>
      </c>
      <c r="C66" s="51">
        <v>0.0</v>
      </c>
      <c r="E66" s="24">
        <v>3.0</v>
      </c>
      <c r="F66" s="24">
        <v>6.0</v>
      </c>
      <c r="G66" s="24">
        <v>10.0</v>
      </c>
      <c r="H66" s="18">
        <v>8.0</v>
      </c>
      <c r="I66" s="18">
        <v>7.0</v>
      </c>
      <c r="J66" s="18">
        <v>9.0</v>
      </c>
      <c r="K66" s="24">
        <f t="shared" ref="K66:M66" si="68">E66*H66</f>
        <v>24</v>
      </c>
      <c r="L66" s="24">
        <f t="shared" si="68"/>
        <v>42</v>
      </c>
      <c r="M66" s="24">
        <f t="shared" si="68"/>
        <v>90</v>
      </c>
      <c r="N66" s="52">
        <f t="shared" si="3"/>
        <v>156</v>
      </c>
      <c r="T66" s="21" t="s">
        <v>181</v>
      </c>
      <c r="U66" s="21"/>
      <c r="V66" s="34"/>
      <c r="W66" s="59">
        <v>58.0</v>
      </c>
      <c r="Y66" s="61"/>
      <c r="Z66" s="61"/>
      <c r="AA66" s="61"/>
    </row>
    <row r="67">
      <c r="E67" s="32"/>
      <c r="H67" s="18"/>
      <c r="I67" s="18"/>
      <c r="J67" s="18"/>
      <c r="M67" s="36" t="s">
        <v>84</v>
      </c>
      <c r="N67" s="52">
        <f>MAX(N3:N66)</f>
        <v>156</v>
      </c>
      <c r="T67" s="9"/>
      <c r="U67" s="9"/>
      <c r="V67" s="59"/>
      <c r="W67" s="59"/>
    </row>
    <row r="68">
      <c r="E68" s="32"/>
      <c r="H68" s="18"/>
      <c r="I68" s="18"/>
      <c r="J68" s="18"/>
      <c r="M68" s="36" t="s">
        <v>85</v>
      </c>
      <c r="N68" s="52">
        <f>MIN(N3:N66)</f>
        <v>58</v>
      </c>
      <c r="T68" s="9"/>
      <c r="U68" s="9"/>
      <c r="V68" s="59"/>
      <c r="W68" s="59"/>
    </row>
    <row r="69">
      <c r="E69" s="32"/>
      <c r="H69" s="18"/>
      <c r="I69" s="18"/>
      <c r="J69" s="18"/>
      <c r="M69" s="36" t="s">
        <v>83</v>
      </c>
      <c r="N69" s="66">
        <f>AVERAGE(N3:N66)</f>
        <v>78.671875</v>
      </c>
      <c r="V69" s="34"/>
      <c r="W69" s="59"/>
    </row>
    <row r="70">
      <c r="E70" s="32"/>
      <c r="H70" s="18"/>
      <c r="I70" s="18"/>
      <c r="J70" s="18"/>
      <c r="M70" s="36" t="s">
        <v>182</v>
      </c>
      <c r="N70" s="52">
        <f>MEDIAN(N3:N66)</f>
        <v>73</v>
      </c>
      <c r="T70" s="9"/>
      <c r="U70" s="21"/>
    </row>
    <row r="71">
      <c r="E71" s="32"/>
      <c r="H71" s="18"/>
      <c r="I71" s="18"/>
      <c r="J71" s="18"/>
      <c r="M71" s="21" t="s">
        <v>86</v>
      </c>
      <c r="N71" s="48">
        <f>COUNT(N3:N66)</f>
        <v>64</v>
      </c>
      <c r="T71" s="9"/>
      <c r="U71" s="21"/>
    </row>
    <row r="72">
      <c r="E72" s="32"/>
      <c r="H72" s="18"/>
      <c r="I72" s="18"/>
      <c r="J72" s="18"/>
      <c r="N72" s="48"/>
      <c r="T72" s="9"/>
      <c r="U72" s="21"/>
    </row>
    <row r="73">
      <c r="E73" s="32"/>
      <c r="H73" s="18"/>
      <c r="I73" s="18"/>
      <c r="J73" s="18"/>
      <c r="N73" s="48"/>
      <c r="T73" s="9"/>
      <c r="U73" s="21"/>
    </row>
    <row r="74">
      <c r="E74" s="32"/>
      <c r="H74" s="18"/>
      <c r="I74" s="18"/>
      <c r="J74" s="18"/>
      <c r="N74" s="48"/>
      <c r="T74" s="9"/>
      <c r="U74" s="21"/>
    </row>
    <row r="75">
      <c r="E75" s="32"/>
      <c r="H75" s="18"/>
      <c r="I75" s="18"/>
      <c r="J75" s="18"/>
      <c r="N75" s="48"/>
      <c r="T75" s="9"/>
      <c r="U75" s="21"/>
    </row>
    <row r="76">
      <c r="E76" s="32"/>
      <c r="H76" s="18"/>
      <c r="I76" s="18"/>
      <c r="J76" s="18"/>
      <c r="N76" s="48"/>
      <c r="T76" s="9"/>
      <c r="U76" s="21"/>
    </row>
    <row r="77">
      <c r="E77" s="32"/>
      <c r="H77" s="18"/>
      <c r="I77" s="18"/>
      <c r="J77" s="18"/>
      <c r="N77" s="48"/>
      <c r="T77" s="9"/>
      <c r="U77" s="21"/>
    </row>
    <row r="78">
      <c r="E78" s="32"/>
      <c r="H78" s="18"/>
      <c r="I78" s="18"/>
      <c r="J78" s="18"/>
      <c r="N78" s="48"/>
      <c r="T78" s="9"/>
      <c r="U78" s="21"/>
    </row>
    <row r="79">
      <c r="E79" s="32"/>
      <c r="H79" s="18"/>
      <c r="I79" s="18"/>
      <c r="J79" s="18"/>
      <c r="N79" s="48"/>
    </row>
    <row r="80">
      <c r="E80" s="32"/>
      <c r="H80" s="18"/>
      <c r="I80" s="18"/>
      <c r="J80" s="18"/>
      <c r="N80" s="48"/>
    </row>
    <row r="81">
      <c r="E81" s="32"/>
      <c r="H81" s="18"/>
      <c r="I81" s="18"/>
      <c r="J81" s="18"/>
      <c r="N81" s="48"/>
      <c r="T81" s="9"/>
      <c r="U81" s="21"/>
    </row>
    <row r="82">
      <c r="E82" s="32"/>
      <c r="H82" s="18"/>
      <c r="I82" s="18"/>
      <c r="J82" s="18"/>
      <c r="N82" s="48"/>
    </row>
    <row r="83">
      <c r="E83" s="32"/>
      <c r="H83" s="18"/>
      <c r="I83" s="18"/>
      <c r="J83" s="18"/>
      <c r="N83" s="48"/>
    </row>
    <row r="84">
      <c r="E84" s="32"/>
      <c r="H84" s="18"/>
      <c r="I84" s="18"/>
      <c r="J84" s="18"/>
      <c r="N84" s="48"/>
    </row>
    <row r="85">
      <c r="E85" s="32"/>
      <c r="H85" s="18"/>
      <c r="I85" s="18"/>
      <c r="J85" s="18"/>
      <c r="N85" s="48"/>
    </row>
    <row r="86">
      <c r="E86" s="32"/>
      <c r="H86" s="18"/>
      <c r="I86" s="18"/>
      <c r="J86" s="18"/>
      <c r="N86" s="48"/>
    </row>
    <row r="87">
      <c r="E87" s="32"/>
      <c r="H87" s="18"/>
      <c r="I87" s="18"/>
      <c r="J87" s="18"/>
      <c r="N87" s="48"/>
    </row>
    <row r="88">
      <c r="E88" s="32"/>
      <c r="H88" s="18"/>
      <c r="I88" s="18"/>
      <c r="J88" s="18"/>
      <c r="N88" s="48"/>
      <c r="T88" s="9"/>
      <c r="U88" s="21"/>
    </row>
    <row r="89">
      <c r="E89" s="32"/>
      <c r="H89" s="18"/>
      <c r="I89" s="18"/>
      <c r="J89" s="18"/>
      <c r="N89" s="48"/>
      <c r="T89" s="9"/>
      <c r="U89" s="21"/>
    </row>
    <row r="90">
      <c r="E90" s="32"/>
      <c r="H90" s="18"/>
      <c r="I90" s="18"/>
      <c r="J90" s="18"/>
      <c r="N90" s="48"/>
      <c r="T90" s="9"/>
      <c r="U90" s="21"/>
    </row>
    <row r="91">
      <c r="E91" s="32"/>
      <c r="H91" s="18"/>
      <c r="I91" s="18"/>
      <c r="J91" s="18"/>
      <c r="N91" s="48"/>
      <c r="T91" s="9"/>
      <c r="U91" s="21"/>
    </row>
    <row r="92">
      <c r="E92" s="32"/>
      <c r="H92" s="18"/>
      <c r="I92" s="18"/>
      <c r="J92" s="18"/>
      <c r="N92" s="48"/>
    </row>
    <row r="93">
      <c r="E93" s="32"/>
      <c r="H93" s="18"/>
      <c r="I93" s="18"/>
      <c r="J93" s="18"/>
      <c r="N93" s="48"/>
    </row>
    <row r="94">
      <c r="E94" s="32"/>
      <c r="H94" s="18"/>
      <c r="I94" s="18"/>
      <c r="J94" s="18"/>
      <c r="N94" s="48"/>
    </row>
    <row r="95">
      <c r="E95" s="32"/>
      <c r="H95" s="18"/>
      <c r="I95" s="18"/>
      <c r="J95" s="18"/>
      <c r="N95" s="48"/>
    </row>
    <row r="96">
      <c r="E96" s="32"/>
      <c r="H96" s="18"/>
      <c r="I96" s="18"/>
      <c r="J96" s="18"/>
      <c r="N96" s="48"/>
    </row>
    <row r="97">
      <c r="E97" s="32"/>
      <c r="H97" s="18"/>
      <c r="I97" s="18"/>
      <c r="J97" s="18"/>
      <c r="N97" s="48"/>
    </row>
    <row r="98">
      <c r="E98" s="32"/>
      <c r="H98" s="18"/>
      <c r="I98" s="18"/>
      <c r="J98" s="18"/>
      <c r="N98" s="48"/>
    </row>
    <row r="99">
      <c r="E99" s="32"/>
      <c r="H99" s="18"/>
      <c r="I99" s="18"/>
      <c r="J99" s="18"/>
      <c r="N99" s="48"/>
    </row>
    <row r="100">
      <c r="E100" s="32"/>
      <c r="H100" s="18"/>
      <c r="I100" s="18"/>
      <c r="J100" s="18"/>
      <c r="N100" s="48"/>
    </row>
    <row r="101">
      <c r="E101" s="32"/>
      <c r="H101" s="18"/>
      <c r="I101" s="18"/>
      <c r="J101" s="18"/>
      <c r="N101" s="48"/>
    </row>
    <row r="102">
      <c r="E102" s="32"/>
      <c r="H102" s="18"/>
      <c r="I102" s="18"/>
      <c r="J102" s="18"/>
      <c r="N102" s="48"/>
    </row>
    <row r="103">
      <c r="E103" s="32"/>
      <c r="H103" s="18"/>
      <c r="I103" s="18"/>
      <c r="J103" s="18"/>
      <c r="N103" s="48"/>
    </row>
    <row r="104">
      <c r="E104" s="32"/>
      <c r="H104" s="18"/>
      <c r="I104" s="18"/>
      <c r="J104" s="18"/>
      <c r="N104" s="48"/>
    </row>
    <row r="105">
      <c r="E105" s="32"/>
      <c r="H105" s="18"/>
      <c r="I105" s="18"/>
      <c r="J105" s="18"/>
      <c r="N105" s="48"/>
    </row>
    <row r="106">
      <c r="E106" s="32"/>
      <c r="H106" s="18"/>
      <c r="I106" s="18"/>
      <c r="J106" s="18"/>
      <c r="N106" s="48"/>
    </row>
    <row r="107">
      <c r="E107" s="32"/>
      <c r="H107" s="18"/>
      <c r="I107" s="18"/>
      <c r="J107" s="18"/>
      <c r="N107" s="48"/>
    </row>
    <row r="108">
      <c r="E108" s="32"/>
      <c r="H108" s="18"/>
      <c r="I108" s="18"/>
      <c r="J108" s="18"/>
      <c r="N108" s="48"/>
    </row>
    <row r="109">
      <c r="E109" s="32"/>
      <c r="H109" s="18"/>
      <c r="I109" s="18"/>
      <c r="J109" s="18"/>
      <c r="N109" s="48"/>
    </row>
    <row r="110">
      <c r="E110" s="32"/>
      <c r="H110" s="18"/>
      <c r="I110" s="18"/>
      <c r="J110" s="18"/>
      <c r="N110" s="48"/>
    </row>
    <row r="111">
      <c r="E111" s="32"/>
      <c r="H111" s="18"/>
      <c r="I111" s="18"/>
      <c r="J111" s="18"/>
      <c r="N111" s="48"/>
    </row>
    <row r="112">
      <c r="E112" s="32"/>
      <c r="H112" s="18"/>
      <c r="I112" s="18"/>
      <c r="J112" s="18"/>
      <c r="N112" s="48"/>
    </row>
    <row r="113">
      <c r="E113" s="32"/>
      <c r="H113" s="18"/>
      <c r="I113" s="18"/>
      <c r="J113" s="18"/>
      <c r="N113" s="48"/>
    </row>
    <row r="114">
      <c r="E114" s="32"/>
      <c r="H114" s="18"/>
      <c r="I114" s="18"/>
      <c r="J114" s="18"/>
      <c r="N114" s="48"/>
    </row>
    <row r="115">
      <c r="E115" s="32"/>
      <c r="H115" s="18"/>
      <c r="I115" s="18"/>
      <c r="J115" s="18"/>
      <c r="N115" s="48"/>
    </row>
    <row r="116">
      <c r="E116" s="32"/>
      <c r="H116" s="18"/>
      <c r="I116" s="18"/>
      <c r="J116" s="18"/>
      <c r="N116" s="48"/>
    </row>
    <row r="117">
      <c r="E117" s="32"/>
      <c r="H117" s="18"/>
      <c r="I117" s="18"/>
      <c r="J117" s="18"/>
      <c r="N117" s="48"/>
    </row>
    <row r="118">
      <c r="E118" s="32"/>
      <c r="H118" s="18"/>
      <c r="I118" s="18"/>
      <c r="J118" s="18"/>
      <c r="N118" s="48"/>
    </row>
    <row r="119">
      <c r="E119" s="32"/>
      <c r="H119" s="18"/>
      <c r="I119" s="18"/>
      <c r="J119" s="18"/>
      <c r="N119" s="48"/>
    </row>
    <row r="120">
      <c r="E120" s="32"/>
      <c r="H120" s="18"/>
      <c r="I120" s="18"/>
      <c r="J120" s="18"/>
      <c r="N120" s="48"/>
    </row>
    <row r="121">
      <c r="E121" s="32"/>
      <c r="H121" s="18"/>
      <c r="I121" s="18"/>
      <c r="J121" s="18"/>
      <c r="N121" s="48"/>
    </row>
    <row r="122">
      <c r="E122" s="32"/>
      <c r="H122" s="18"/>
      <c r="I122" s="18"/>
      <c r="J122" s="18"/>
      <c r="N122" s="48"/>
    </row>
    <row r="123">
      <c r="E123" s="32"/>
      <c r="H123" s="18"/>
      <c r="I123" s="18"/>
      <c r="J123" s="18"/>
      <c r="N123" s="48"/>
    </row>
    <row r="124">
      <c r="E124" s="32"/>
      <c r="H124" s="18"/>
      <c r="I124" s="18"/>
      <c r="J124" s="18"/>
      <c r="N124" s="48"/>
    </row>
    <row r="125">
      <c r="E125" s="32"/>
      <c r="H125" s="18"/>
      <c r="I125" s="18"/>
      <c r="J125" s="18"/>
      <c r="N125" s="48"/>
    </row>
    <row r="126">
      <c r="E126" s="32"/>
      <c r="H126" s="18"/>
      <c r="I126" s="18"/>
      <c r="J126" s="18"/>
      <c r="N126" s="48"/>
    </row>
    <row r="127">
      <c r="E127" s="32"/>
      <c r="H127" s="18"/>
      <c r="I127" s="18"/>
      <c r="J127" s="18"/>
      <c r="N127" s="48"/>
    </row>
    <row r="128">
      <c r="E128" s="32"/>
      <c r="H128" s="18"/>
      <c r="I128" s="18"/>
      <c r="J128" s="18"/>
      <c r="N128" s="48"/>
    </row>
    <row r="129">
      <c r="E129" s="32"/>
      <c r="H129" s="18"/>
      <c r="I129" s="18"/>
      <c r="J129" s="18"/>
      <c r="N129" s="48"/>
    </row>
    <row r="130">
      <c r="E130" s="32"/>
      <c r="H130" s="18"/>
      <c r="I130" s="18"/>
      <c r="J130" s="18"/>
      <c r="N130" s="48"/>
    </row>
    <row r="131">
      <c r="E131" s="32"/>
      <c r="H131" s="18"/>
      <c r="I131" s="18"/>
      <c r="J131" s="18"/>
      <c r="N131" s="48"/>
    </row>
    <row r="132">
      <c r="E132" s="32"/>
      <c r="H132" s="18"/>
      <c r="I132" s="18"/>
      <c r="J132" s="18"/>
      <c r="N132" s="48"/>
    </row>
    <row r="133">
      <c r="E133" s="32"/>
      <c r="H133" s="18"/>
      <c r="I133" s="18"/>
      <c r="J133" s="18"/>
      <c r="N133" s="48"/>
    </row>
    <row r="134">
      <c r="E134" s="32"/>
      <c r="H134" s="18"/>
      <c r="I134" s="18"/>
      <c r="J134" s="18"/>
      <c r="N134" s="48"/>
    </row>
    <row r="135">
      <c r="E135" s="32"/>
      <c r="H135" s="18"/>
      <c r="I135" s="18"/>
      <c r="J135" s="18"/>
      <c r="N135" s="48"/>
    </row>
    <row r="136">
      <c r="E136" s="32"/>
      <c r="H136" s="18"/>
      <c r="I136" s="18"/>
      <c r="J136" s="18"/>
      <c r="N136" s="48"/>
    </row>
    <row r="137">
      <c r="E137" s="32"/>
      <c r="H137" s="18"/>
      <c r="I137" s="18"/>
      <c r="J137" s="18"/>
      <c r="N137" s="48"/>
    </row>
    <row r="138">
      <c r="E138" s="32"/>
      <c r="H138" s="18"/>
      <c r="I138" s="18"/>
      <c r="J138" s="18"/>
      <c r="N138" s="48"/>
    </row>
    <row r="139">
      <c r="E139" s="32"/>
      <c r="H139" s="18"/>
      <c r="I139" s="18"/>
      <c r="J139" s="18"/>
      <c r="N139" s="48"/>
    </row>
    <row r="140">
      <c r="E140" s="32"/>
      <c r="H140" s="18"/>
      <c r="I140" s="18"/>
      <c r="J140" s="18"/>
      <c r="N140" s="48"/>
    </row>
    <row r="141">
      <c r="E141" s="32"/>
      <c r="H141" s="18"/>
      <c r="I141" s="18"/>
      <c r="J141" s="18"/>
      <c r="N141" s="48"/>
    </row>
    <row r="142">
      <c r="E142" s="32"/>
      <c r="H142" s="18"/>
      <c r="I142" s="18"/>
      <c r="J142" s="18"/>
      <c r="N142" s="48"/>
    </row>
    <row r="143">
      <c r="E143" s="32"/>
      <c r="H143" s="18"/>
      <c r="I143" s="18"/>
      <c r="J143" s="18"/>
      <c r="N143" s="48"/>
    </row>
    <row r="144">
      <c r="E144" s="32"/>
      <c r="H144" s="18"/>
      <c r="I144" s="18"/>
      <c r="J144" s="18"/>
      <c r="N144" s="48"/>
    </row>
    <row r="145">
      <c r="E145" s="32"/>
      <c r="H145" s="18"/>
      <c r="I145" s="18"/>
      <c r="J145" s="18"/>
      <c r="N145" s="48"/>
    </row>
    <row r="146">
      <c r="E146" s="32"/>
      <c r="H146" s="18"/>
      <c r="I146" s="18"/>
      <c r="J146" s="18"/>
      <c r="N146" s="48"/>
    </row>
    <row r="147">
      <c r="E147" s="32"/>
      <c r="H147" s="18"/>
      <c r="I147" s="18"/>
      <c r="J147" s="18"/>
      <c r="N147" s="48"/>
    </row>
    <row r="148">
      <c r="E148" s="32"/>
      <c r="H148" s="18"/>
      <c r="I148" s="18"/>
      <c r="J148" s="18"/>
      <c r="N148" s="48"/>
    </row>
    <row r="149">
      <c r="E149" s="32"/>
      <c r="H149" s="18"/>
      <c r="I149" s="18"/>
      <c r="J149" s="18"/>
      <c r="N149" s="48"/>
    </row>
    <row r="150">
      <c r="E150" s="32"/>
      <c r="H150" s="18"/>
      <c r="I150" s="18"/>
      <c r="J150" s="18"/>
      <c r="N150" s="48"/>
    </row>
    <row r="151">
      <c r="E151" s="32"/>
      <c r="H151" s="18"/>
      <c r="I151" s="18"/>
      <c r="J151" s="18"/>
      <c r="N151" s="48"/>
    </row>
    <row r="152">
      <c r="E152" s="32"/>
      <c r="H152" s="18"/>
      <c r="I152" s="18"/>
      <c r="J152" s="18"/>
      <c r="N152" s="48"/>
    </row>
    <row r="153">
      <c r="E153" s="32"/>
      <c r="H153" s="18"/>
      <c r="I153" s="18"/>
      <c r="J153" s="18"/>
      <c r="N153" s="48"/>
    </row>
    <row r="154">
      <c r="E154" s="32"/>
      <c r="H154" s="18"/>
      <c r="I154" s="18"/>
      <c r="J154" s="18"/>
      <c r="N154" s="48"/>
    </row>
    <row r="155">
      <c r="E155" s="32"/>
      <c r="H155" s="18"/>
      <c r="I155" s="18"/>
      <c r="J155" s="18"/>
      <c r="N155" s="48"/>
    </row>
    <row r="156">
      <c r="E156" s="32"/>
      <c r="H156" s="18"/>
      <c r="I156" s="18"/>
      <c r="J156" s="18"/>
      <c r="N156" s="48"/>
    </row>
    <row r="157">
      <c r="E157" s="32"/>
      <c r="H157" s="18"/>
      <c r="I157" s="18"/>
      <c r="J157" s="18"/>
      <c r="N157" s="48"/>
    </row>
    <row r="158">
      <c r="E158" s="32"/>
      <c r="H158" s="18"/>
      <c r="I158" s="18"/>
      <c r="J158" s="18"/>
      <c r="N158" s="48"/>
    </row>
    <row r="159">
      <c r="E159" s="32"/>
      <c r="H159" s="18"/>
      <c r="I159" s="18"/>
      <c r="J159" s="18"/>
      <c r="N159" s="48"/>
    </row>
    <row r="160">
      <c r="E160" s="32"/>
      <c r="H160" s="18"/>
      <c r="I160" s="18"/>
      <c r="J160" s="18"/>
      <c r="N160" s="48"/>
    </row>
    <row r="161">
      <c r="E161" s="32"/>
      <c r="H161" s="18"/>
      <c r="I161" s="18"/>
      <c r="J161" s="18"/>
      <c r="N161" s="48"/>
    </row>
    <row r="162">
      <c r="E162" s="32"/>
      <c r="H162" s="18"/>
      <c r="I162" s="18"/>
      <c r="J162" s="18"/>
      <c r="N162" s="48"/>
    </row>
    <row r="163">
      <c r="E163" s="32"/>
      <c r="H163" s="18"/>
      <c r="I163" s="18"/>
      <c r="J163" s="18"/>
      <c r="N163" s="48"/>
    </row>
    <row r="164">
      <c r="E164" s="32"/>
      <c r="H164" s="18"/>
      <c r="I164" s="18"/>
      <c r="J164" s="18"/>
      <c r="N164" s="48"/>
    </row>
    <row r="165">
      <c r="E165" s="32"/>
      <c r="H165" s="18"/>
      <c r="I165" s="18"/>
      <c r="J165" s="18"/>
      <c r="N165" s="48"/>
    </row>
    <row r="166">
      <c r="E166" s="32"/>
      <c r="H166" s="18"/>
      <c r="I166" s="18"/>
      <c r="J166" s="18"/>
      <c r="N166" s="48"/>
    </row>
    <row r="167">
      <c r="E167" s="32"/>
      <c r="H167" s="18"/>
      <c r="I167" s="18"/>
      <c r="J167" s="18"/>
      <c r="N167" s="48"/>
    </row>
    <row r="168">
      <c r="E168" s="32"/>
      <c r="H168" s="18"/>
      <c r="I168" s="18"/>
      <c r="J168" s="18"/>
      <c r="N168" s="48"/>
    </row>
    <row r="169">
      <c r="E169" s="32"/>
      <c r="H169" s="18"/>
      <c r="I169" s="18"/>
      <c r="J169" s="18"/>
      <c r="N169" s="48"/>
    </row>
    <row r="170">
      <c r="E170" s="32"/>
      <c r="H170" s="18"/>
      <c r="I170" s="18"/>
      <c r="J170" s="18"/>
      <c r="N170" s="48"/>
    </row>
    <row r="171">
      <c r="E171" s="32"/>
      <c r="H171" s="18"/>
      <c r="I171" s="18"/>
      <c r="J171" s="18"/>
      <c r="N171" s="48"/>
    </row>
    <row r="172">
      <c r="E172" s="32"/>
      <c r="H172" s="18"/>
      <c r="I172" s="18"/>
      <c r="J172" s="18"/>
      <c r="N172" s="48"/>
    </row>
    <row r="173">
      <c r="E173" s="32"/>
      <c r="H173" s="18"/>
      <c r="I173" s="18"/>
      <c r="J173" s="18"/>
      <c r="N173" s="48"/>
    </row>
    <row r="174">
      <c r="E174" s="32"/>
      <c r="H174" s="18"/>
      <c r="I174" s="18"/>
      <c r="J174" s="18"/>
      <c r="N174" s="48"/>
    </row>
    <row r="175">
      <c r="E175" s="32"/>
      <c r="H175" s="18"/>
      <c r="I175" s="18"/>
      <c r="J175" s="18"/>
      <c r="N175" s="48"/>
    </row>
    <row r="176">
      <c r="E176" s="32"/>
      <c r="H176" s="18"/>
      <c r="I176" s="18"/>
      <c r="J176" s="18"/>
      <c r="N176" s="48"/>
    </row>
    <row r="177">
      <c r="E177" s="32"/>
      <c r="H177" s="18"/>
      <c r="I177" s="18"/>
      <c r="J177" s="18"/>
      <c r="N177" s="48"/>
    </row>
    <row r="178">
      <c r="E178" s="32"/>
      <c r="H178" s="18"/>
      <c r="I178" s="18"/>
      <c r="J178" s="18"/>
      <c r="N178" s="48"/>
    </row>
    <row r="179">
      <c r="E179" s="32"/>
      <c r="H179" s="18"/>
      <c r="I179" s="18"/>
      <c r="J179" s="18"/>
      <c r="N179" s="48"/>
    </row>
    <row r="180">
      <c r="E180" s="32"/>
      <c r="H180" s="18"/>
      <c r="I180" s="18"/>
      <c r="J180" s="18"/>
      <c r="N180" s="48"/>
    </row>
    <row r="181">
      <c r="E181" s="32"/>
      <c r="H181" s="18"/>
      <c r="I181" s="18"/>
      <c r="J181" s="18"/>
      <c r="N181" s="48"/>
    </row>
    <row r="182">
      <c r="E182" s="32"/>
      <c r="H182" s="18"/>
      <c r="I182" s="18"/>
      <c r="J182" s="18"/>
      <c r="N182" s="48"/>
    </row>
    <row r="183">
      <c r="E183" s="32"/>
      <c r="H183" s="18"/>
      <c r="I183" s="18"/>
      <c r="J183" s="18"/>
      <c r="N183" s="48"/>
    </row>
    <row r="184">
      <c r="E184" s="32"/>
      <c r="H184" s="18"/>
      <c r="I184" s="18"/>
      <c r="J184" s="18"/>
      <c r="N184" s="48"/>
    </row>
    <row r="185">
      <c r="E185" s="32"/>
      <c r="H185" s="18"/>
      <c r="I185" s="18"/>
      <c r="J185" s="18"/>
      <c r="N185" s="48"/>
    </row>
    <row r="186">
      <c r="E186" s="32"/>
      <c r="H186" s="18"/>
      <c r="I186" s="18"/>
      <c r="J186" s="18"/>
      <c r="N186" s="48"/>
    </row>
    <row r="187">
      <c r="E187" s="32"/>
      <c r="H187" s="18"/>
      <c r="I187" s="18"/>
      <c r="J187" s="18"/>
      <c r="N187" s="48"/>
    </row>
    <row r="188">
      <c r="E188" s="32"/>
      <c r="H188" s="18"/>
      <c r="I188" s="18"/>
      <c r="J188" s="18"/>
      <c r="N188" s="48"/>
    </row>
    <row r="189">
      <c r="E189" s="32"/>
      <c r="H189" s="18"/>
      <c r="I189" s="18"/>
      <c r="J189" s="18"/>
      <c r="N189" s="48"/>
    </row>
    <row r="190">
      <c r="E190" s="32"/>
      <c r="H190" s="18"/>
      <c r="I190" s="18"/>
      <c r="J190" s="18"/>
      <c r="N190" s="48"/>
    </row>
    <row r="191">
      <c r="E191" s="32"/>
      <c r="H191" s="18"/>
      <c r="I191" s="18"/>
      <c r="J191" s="18"/>
      <c r="N191" s="48"/>
    </row>
    <row r="192">
      <c r="E192" s="32"/>
      <c r="H192" s="18"/>
      <c r="I192" s="18"/>
      <c r="J192" s="18"/>
      <c r="N192" s="48"/>
    </row>
    <row r="193">
      <c r="E193" s="32"/>
      <c r="H193" s="18"/>
      <c r="I193" s="18"/>
      <c r="J193" s="18"/>
      <c r="N193" s="48"/>
    </row>
    <row r="194">
      <c r="E194" s="32"/>
      <c r="H194" s="18"/>
      <c r="I194" s="18"/>
      <c r="J194" s="18"/>
      <c r="N194" s="48"/>
    </row>
    <row r="195">
      <c r="E195" s="32"/>
      <c r="H195" s="18"/>
      <c r="I195" s="18"/>
      <c r="J195" s="18"/>
      <c r="N195" s="48"/>
    </row>
    <row r="196">
      <c r="E196" s="32"/>
      <c r="H196" s="18"/>
      <c r="I196" s="18"/>
      <c r="J196" s="18"/>
      <c r="N196" s="48"/>
    </row>
    <row r="197">
      <c r="E197" s="32"/>
      <c r="H197" s="18"/>
      <c r="I197" s="18"/>
      <c r="J197" s="18"/>
      <c r="N197" s="48"/>
    </row>
    <row r="198">
      <c r="E198" s="32"/>
      <c r="H198" s="18"/>
      <c r="I198" s="18"/>
      <c r="J198" s="18"/>
      <c r="N198" s="48"/>
    </row>
    <row r="199">
      <c r="E199" s="32"/>
      <c r="H199" s="18"/>
      <c r="I199" s="18"/>
      <c r="J199" s="18"/>
      <c r="N199" s="48"/>
    </row>
    <row r="200">
      <c r="E200" s="32"/>
      <c r="H200" s="18"/>
      <c r="I200" s="18"/>
      <c r="J200" s="18"/>
      <c r="N200" s="48"/>
    </row>
    <row r="201">
      <c r="E201" s="32"/>
      <c r="H201" s="18"/>
      <c r="I201" s="18"/>
      <c r="J201" s="18"/>
      <c r="N201" s="48"/>
    </row>
    <row r="202">
      <c r="E202" s="32"/>
      <c r="H202" s="18"/>
      <c r="I202" s="18"/>
      <c r="J202" s="18"/>
      <c r="N202" s="48"/>
    </row>
    <row r="203">
      <c r="E203" s="32"/>
      <c r="H203" s="18"/>
      <c r="I203" s="18"/>
      <c r="J203" s="18"/>
      <c r="N203" s="48"/>
    </row>
    <row r="204">
      <c r="E204" s="32"/>
      <c r="H204" s="18"/>
      <c r="I204" s="18"/>
      <c r="J204" s="18"/>
      <c r="N204" s="48"/>
    </row>
    <row r="205">
      <c r="E205" s="32"/>
      <c r="H205" s="18"/>
      <c r="I205" s="18"/>
      <c r="J205" s="18"/>
      <c r="N205" s="48"/>
    </row>
    <row r="206">
      <c r="E206" s="32"/>
      <c r="H206" s="18"/>
      <c r="I206" s="18"/>
      <c r="J206" s="18"/>
      <c r="N206" s="48"/>
    </row>
    <row r="207">
      <c r="E207" s="32"/>
      <c r="H207" s="18"/>
      <c r="I207" s="18"/>
      <c r="J207" s="18"/>
      <c r="N207" s="48"/>
    </row>
    <row r="208">
      <c r="E208" s="32"/>
      <c r="H208" s="18"/>
      <c r="I208" s="18"/>
      <c r="J208" s="18"/>
      <c r="N208" s="48"/>
    </row>
    <row r="209">
      <c r="E209" s="32"/>
      <c r="H209" s="18"/>
      <c r="I209" s="18"/>
      <c r="J209" s="18"/>
      <c r="N209" s="48"/>
    </row>
    <row r="210">
      <c r="E210" s="32"/>
      <c r="H210" s="18"/>
      <c r="I210" s="18"/>
      <c r="J210" s="18"/>
      <c r="N210" s="48"/>
    </row>
    <row r="211">
      <c r="E211" s="32"/>
      <c r="H211" s="18"/>
      <c r="I211" s="18"/>
      <c r="J211" s="18"/>
      <c r="N211" s="48"/>
    </row>
    <row r="212">
      <c r="E212" s="32"/>
      <c r="H212" s="18"/>
      <c r="I212" s="18"/>
      <c r="J212" s="18"/>
      <c r="N212" s="48"/>
    </row>
    <row r="213">
      <c r="E213" s="32"/>
      <c r="H213" s="18"/>
      <c r="I213" s="18"/>
      <c r="J213" s="18"/>
      <c r="N213" s="48"/>
    </row>
    <row r="214">
      <c r="E214" s="32"/>
      <c r="H214" s="18"/>
      <c r="I214" s="18"/>
      <c r="J214" s="18"/>
      <c r="N214" s="48"/>
    </row>
    <row r="215">
      <c r="E215" s="32"/>
      <c r="H215" s="18"/>
      <c r="I215" s="18"/>
      <c r="J215" s="18"/>
      <c r="N215" s="48"/>
    </row>
    <row r="216">
      <c r="E216" s="32"/>
      <c r="H216" s="18"/>
      <c r="I216" s="18"/>
      <c r="J216" s="18"/>
      <c r="N216" s="48"/>
    </row>
    <row r="217">
      <c r="E217" s="32"/>
      <c r="H217" s="18"/>
      <c r="I217" s="18"/>
      <c r="J217" s="18"/>
      <c r="N217" s="48"/>
    </row>
    <row r="218">
      <c r="E218" s="32"/>
      <c r="H218" s="18"/>
      <c r="I218" s="18"/>
      <c r="J218" s="18"/>
      <c r="N218" s="48"/>
    </row>
    <row r="219">
      <c r="E219" s="32"/>
      <c r="H219" s="18"/>
      <c r="I219" s="18"/>
      <c r="J219" s="18"/>
      <c r="N219" s="48"/>
    </row>
    <row r="220">
      <c r="E220" s="32"/>
      <c r="H220" s="18"/>
      <c r="I220" s="18"/>
      <c r="J220" s="18"/>
      <c r="N220" s="48"/>
    </row>
    <row r="221">
      <c r="E221" s="32"/>
      <c r="H221" s="18"/>
      <c r="I221" s="18"/>
      <c r="J221" s="18"/>
      <c r="N221" s="48"/>
    </row>
    <row r="222">
      <c r="E222" s="32"/>
      <c r="H222" s="18"/>
      <c r="I222" s="18"/>
      <c r="J222" s="18"/>
      <c r="N222" s="48"/>
    </row>
    <row r="223">
      <c r="E223" s="32"/>
      <c r="H223" s="18"/>
      <c r="I223" s="18"/>
      <c r="J223" s="18"/>
      <c r="N223" s="48"/>
    </row>
    <row r="224">
      <c r="E224" s="32"/>
      <c r="H224" s="18"/>
      <c r="I224" s="18"/>
      <c r="J224" s="18"/>
      <c r="N224" s="48"/>
    </row>
    <row r="225">
      <c r="E225" s="32"/>
      <c r="H225" s="18"/>
      <c r="I225" s="18"/>
      <c r="J225" s="18"/>
      <c r="N225" s="48"/>
    </row>
    <row r="226">
      <c r="E226" s="32"/>
      <c r="H226" s="18"/>
      <c r="I226" s="18"/>
      <c r="J226" s="18"/>
      <c r="N226" s="48"/>
    </row>
    <row r="227">
      <c r="E227" s="32"/>
      <c r="H227" s="18"/>
      <c r="I227" s="18"/>
      <c r="J227" s="18"/>
      <c r="N227" s="48"/>
    </row>
    <row r="228">
      <c r="E228" s="32"/>
      <c r="H228" s="18"/>
      <c r="I228" s="18"/>
      <c r="J228" s="18"/>
      <c r="N228" s="48"/>
    </row>
    <row r="229">
      <c r="E229" s="32"/>
      <c r="H229" s="18"/>
      <c r="I229" s="18"/>
      <c r="J229" s="18"/>
      <c r="N229" s="48"/>
    </row>
    <row r="230">
      <c r="E230" s="32"/>
      <c r="H230" s="18"/>
      <c r="I230" s="18"/>
      <c r="J230" s="18"/>
      <c r="N230" s="48"/>
    </row>
    <row r="231">
      <c r="E231" s="32"/>
      <c r="H231" s="18"/>
      <c r="I231" s="18"/>
      <c r="J231" s="18"/>
      <c r="N231" s="48"/>
    </row>
    <row r="232">
      <c r="E232" s="32"/>
      <c r="H232" s="18"/>
      <c r="I232" s="18"/>
      <c r="J232" s="18"/>
      <c r="N232" s="48"/>
    </row>
    <row r="233">
      <c r="E233" s="32"/>
      <c r="H233" s="18"/>
      <c r="I233" s="18"/>
      <c r="J233" s="18"/>
      <c r="N233" s="48"/>
    </row>
    <row r="234">
      <c r="E234" s="32"/>
      <c r="H234" s="18"/>
      <c r="I234" s="18"/>
      <c r="J234" s="18"/>
      <c r="N234" s="48"/>
    </row>
    <row r="235">
      <c r="E235" s="32"/>
      <c r="H235" s="18"/>
      <c r="I235" s="18"/>
      <c r="J235" s="18"/>
      <c r="N235" s="48"/>
    </row>
    <row r="236">
      <c r="E236" s="32"/>
      <c r="H236" s="18"/>
      <c r="I236" s="18"/>
      <c r="J236" s="18"/>
      <c r="N236" s="48"/>
    </row>
    <row r="237">
      <c r="E237" s="32"/>
      <c r="H237" s="18"/>
      <c r="I237" s="18"/>
      <c r="J237" s="18"/>
      <c r="N237" s="48"/>
    </row>
    <row r="238">
      <c r="E238" s="32"/>
      <c r="H238" s="18"/>
      <c r="I238" s="18"/>
      <c r="J238" s="18"/>
      <c r="N238" s="48"/>
    </row>
    <row r="239">
      <c r="E239" s="32"/>
      <c r="H239" s="18"/>
      <c r="I239" s="18"/>
      <c r="J239" s="18"/>
      <c r="N239" s="48"/>
    </row>
    <row r="240">
      <c r="E240" s="32"/>
      <c r="H240" s="18"/>
      <c r="I240" s="18"/>
      <c r="J240" s="18"/>
      <c r="N240" s="48"/>
    </row>
    <row r="241">
      <c r="E241" s="32"/>
      <c r="H241" s="18"/>
      <c r="I241" s="18"/>
      <c r="J241" s="18"/>
      <c r="N241" s="48"/>
    </row>
    <row r="242">
      <c r="E242" s="32"/>
      <c r="H242" s="18"/>
      <c r="I242" s="18"/>
      <c r="J242" s="18"/>
      <c r="N242" s="48"/>
    </row>
    <row r="243">
      <c r="E243" s="32"/>
      <c r="H243" s="18"/>
      <c r="I243" s="18"/>
      <c r="J243" s="18"/>
      <c r="N243" s="48"/>
    </row>
    <row r="244">
      <c r="E244" s="32"/>
      <c r="H244" s="18"/>
      <c r="I244" s="18"/>
      <c r="J244" s="18"/>
      <c r="N244" s="48"/>
    </row>
    <row r="245">
      <c r="E245" s="32"/>
      <c r="H245" s="18"/>
      <c r="I245" s="18"/>
      <c r="J245" s="18"/>
      <c r="N245" s="48"/>
    </row>
    <row r="246">
      <c r="E246" s="32"/>
      <c r="H246" s="18"/>
      <c r="I246" s="18"/>
      <c r="J246" s="18"/>
      <c r="N246" s="48"/>
    </row>
    <row r="247">
      <c r="E247" s="32"/>
      <c r="H247" s="18"/>
      <c r="I247" s="18"/>
      <c r="J247" s="18"/>
      <c r="N247" s="48"/>
    </row>
    <row r="248">
      <c r="E248" s="32"/>
      <c r="H248" s="18"/>
      <c r="I248" s="18"/>
      <c r="J248" s="18"/>
      <c r="N248" s="48"/>
    </row>
    <row r="249">
      <c r="E249" s="32"/>
      <c r="H249" s="18"/>
      <c r="I249" s="18"/>
      <c r="J249" s="18"/>
      <c r="N249" s="48"/>
    </row>
    <row r="250">
      <c r="E250" s="32"/>
      <c r="H250" s="18"/>
      <c r="I250" s="18"/>
      <c r="J250" s="18"/>
      <c r="N250" s="48"/>
    </row>
    <row r="251">
      <c r="E251" s="32"/>
      <c r="H251" s="18"/>
      <c r="I251" s="18"/>
      <c r="J251" s="18"/>
      <c r="N251" s="48"/>
    </row>
    <row r="252">
      <c r="E252" s="32"/>
      <c r="H252" s="18"/>
      <c r="I252" s="18"/>
      <c r="J252" s="18"/>
      <c r="N252" s="48"/>
    </row>
    <row r="253">
      <c r="E253" s="32"/>
      <c r="H253" s="18"/>
      <c r="I253" s="18"/>
      <c r="J253" s="18"/>
      <c r="N253" s="48"/>
    </row>
    <row r="254">
      <c r="E254" s="32"/>
      <c r="H254" s="18"/>
      <c r="I254" s="18"/>
      <c r="J254" s="18"/>
      <c r="N254" s="48"/>
    </row>
    <row r="255">
      <c r="E255" s="32"/>
      <c r="H255" s="18"/>
      <c r="I255" s="18"/>
      <c r="J255" s="18"/>
      <c r="N255" s="48"/>
    </row>
    <row r="256">
      <c r="E256" s="32"/>
      <c r="H256" s="18"/>
      <c r="I256" s="18"/>
      <c r="J256" s="18"/>
      <c r="N256" s="48"/>
    </row>
    <row r="257">
      <c r="E257" s="32"/>
      <c r="H257" s="18"/>
      <c r="I257" s="18"/>
      <c r="J257" s="18"/>
      <c r="N257" s="48"/>
    </row>
    <row r="258">
      <c r="E258" s="32"/>
      <c r="H258" s="18"/>
      <c r="I258" s="18"/>
      <c r="J258" s="18"/>
      <c r="N258" s="48"/>
    </row>
    <row r="259">
      <c r="E259" s="32"/>
      <c r="H259" s="18"/>
      <c r="I259" s="18"/>
      <c r="J259" s="18"/>
      <c r="N259" s="48"/>
    </row>
    <row r="260">
      <c r="E260" s="32"/>
      <c r="H260" s="18"/>
      <c r="I260" s="18"/>
      <c r="J260" s="18"/>
      <c r="N260" s="48"/>
    </row>
    <row r="261">
      <c r="E261" s="32"/>
      <c r="H261" s="18"/>
      <c r="I261" s="18"/>
      <c r="J261" s="18"/>
      <c r="N261" s="48"/>
    </row>
    <row r="262">
      <c r="E262" s="32"/>
      <c r="H262" s="18"/>
      <c r="I262" s="18"/>
      <c r="J262" s="18"/>
      <c r="N262" s="48"/>
    </row>
    <row r="263">
      <c r="E263" s="32"/>
      <c r="H263" s="18"/>
      <c r="I263" s="18"/>
      <c r="J263" s="18"/>
      <c r="N263" s="48"/>
    </row>
    <row r="264">
      <c r="E264" s="32"/>
      <c r="H264" s="18"/>
      <c r="I264" s="18"/>
      <c r="J264" s="18"/>
      <c r="N264" s="48"/>
    </row>
    <row r="265">
      <c r="E265" s="32"/>
      <c r="H265" s="18"/>
      <c r="I265" s="18"/>
      <c r="J265" s="18"/>
      <c r="N265" s="48"/>
    </row>
    <row r="266">
      <c r="E266" s="32"/>
      <c r="H266" s="18"/>
      <c r="I266" s="18"/>
      <c r="J266" s="18"/>
      <c r="N266" s="48"/>
    </row>
    <row r="267">
      <c r="E267" s="32"/>
      <c r="H267" s="18"/>
      <c r="I267" s="18"/>
      <c r="J267" s="18"/>
      <c r="N267" s="48"/>
    </row>
    <row r="268">
      <c r="E268" s="32"/>
      <c r="H268" s="18"/>
      <c r="I268" s="18"/>
      <c r="J268" s="18"/>
      <c r="N268" s="48"/>
    </row>
    <row r="269">
      <c r="E269" s="32"/>
      <c r="H269" s="18"/>
      <c r="I269" s="18"/>
      <c r="J269" s="18"/>
      <c r="N269" s="48"/>
    </row>
    <row r="270">
      <c r="E270" s="32"/>
      <c r="H270" s="18"/>
      <c r="I270" s="18"/>
      <c r="J270" s="18"/>
      <c r="N270" s="48"/>
    </row>
    <row r="271">
      <c r="E271" s="32"/>
      <c r="H271" s="18"/>
      <c r="I271" s="18"/>
      <c r="J271" s="18"/>
      <c r="N271" s="48"/>
    </row>
    <row r="272">
      <c r="E272" s="32"/>
      <c r="H272" s="18"/>
      <c r="I272" s="18"/>
      <c r="J272" s="18"/>
      <c r="N272" s="48"/>
    </row>
    <row r="273">
      <c r="E273" s="32"/>
      <c r="H273" s="18"/>
      <c r="I273" s="18"/>
      <c r="J273" s="18"/>
      <c r="N273" s="48"/>
    </row>
    <row r="274">
      <c r="E274" s="32"/>
      <c r="N274" s="48"/>
    </row>
    <row r="275">
      <c r="E275" s="32"/>
      <c r="N275" s="48"/>
    </row>
    <row r="276">
      <c r="E276" s="32"/>
      <c r="N276" s="48"/>
    </row>
    <row r="277">
      <c r="E277" s="32"/>
      <c r="N277" s="48"/>
    </row>
    <row r="278">
      <c r="E278" s="32"/>
      <c r="N278" s="48"/>
    </row>
    <row r="279">
      <c r="E279" s="32"/>
      <c r="N279" s="48"/>
    </row>
    <row r="280">
      <c r="E280" s="32"/>
      <c r="N280" s="48"/>
    </row>
    <row r="281">
      <c r="E281" s="32"/>
      <c r="N281" s="48"/>
    </row>
    <row r="282">
      <c r="E282" s="32"/>
      <c r="N282" s="48"/>
    </row>
    <row r="283">
      <c r="E283" s="32"/>
      <c r="N283" s="48"/>
    </row>
    <row r="284">
      <c r="E284" s="32"/>
      <c r="N284" s="48"/>
    </row>
    <row r="285">
      <c r="E285" s="32"/>
      <c r="N285" s="48"/>
    </row>
    <row r="286">
      <c r="E286" s="32"/>
      <c r="N286" s="48"/>
    </row>
    <row r="287">
      <c r="E287" s="32"/>
      <c r="N287" s="48"/>
    </row>
    <row r="288">
      <c r="E288" s="32"/>
      <c r="N288" s="48"/>
    </row>
    <row r="289">
      <c r="E289" s="32"/>
      <c r="N289" s="48"/>
    </row>
    <row r="290">
      <c r="E290" s="32"/>
      <c r="N290" s="48"/>
    </row>
    <row r="291">
      <c r="E291" s="32"/>
      <c r="N291" s="48"/>
    </row>
    <row r="292">
      <c r="E292" s="32"/>
      <c r="N292" s="48"/>
    </row>
    <row r="293">
      <c r="E293" s="32"/>
      <c r="N293" s="48"/>
    </row>
    <row r="294">
      <c r="E294" s="32"/>
      <c r="N294" s="48"/>
    </row>
    <row r="295">
      <c r="E295" s="32"/>
      <c r="N295" s="48"/>
    </row>
    <row r="296">
      <c r="E296" s="32"/>
      <c r="N296" s="48"/>
    </row>
    <row r="297">
      <c r="E297" s="32"/>
      <c r="N297" s="48"/>
    </row>
    <row r="298">
      <c r="E298" s="32"/>
      <c r="N298" s="48"/>
    </row>
    <row r="299">
      <c r="E299" s="32"/>
      <c r="N299" s="48"/>
    </row>
    <row r="300">
      <c r="E300" s="32"/>
      <c r="N300" s="48"/>
    </row>
    <row r="301">
      <c r="E301" s="32"/>
      <c r="N301" s="48"/>
    </row>
    <row r="302">
      <c r="E302" s="32"/>
      <c r="N302" s="48"/>
    </row>
    <row r="303">
      <c r="E303" s="32"/>
      <c r="N303" s="48"/>
    </row>
    <row r="304">
      <c r="E304" s="32"/>
      <c r="N304" s="48"/>
    </row>
    <row r="305">
      <c r="E305" s="32"/>
      <c r="N305" s="48"/>
    </row>
    <row r="306">
      <c r="E306" s="32"/>
      <c r="N306" s="48"/>
    </row>
    <row r="307">
      <c r="E307" s="32"/>
      <c r="N307" s="48"/>
    </row>
    <row r="308">
      <c r="E308" s="32"/>
      <c r="N308" s="48"/>
    </row>
    <row r="309">
      <c r="E309" s="32"/>
      <c r="N309" s="48"/>
    </row>
    <row r="310">
      <c r="E310" s="32"/>
      <c r="N310" s="48"/>
    </row>
    <row r="311">
      <c r="E311" s="32"/>
      <c r="N311" s="48"/>
    </row>
    <row r="312">
      <c r="E312" s="32"/>
      <c r="N312" s="48"/>
    </row>
    <row r="313">
      <c r="E313" s="32"/>
      <c r="N313" s="48"/>
    </row>
    <row r="314">
      <c r="E314" s="32"/>
      <c r="N314" s="48"/>
    </row>
    <row r="315">
      <c r="E315" s="32"/>
      <c r="N315" s="48"/>
    </row>
    <row r="316">
      <c r="E316" s="32"/>
      <c r="N316" s="48"/>
    </row>
    <row r="317">
      <c r="E317" s="32"/>
      <c r="N317" s="48"/>
    </row>
    <row r="318">
      <c r="E318" s="32"/>
      <c r="N318" s="48"/>
    </row>
    <row r="319">
      <c r="E319" s="32"/>
      <c r="N319" s="48"/>
    </row>
    <row r="320">
      <c r="E320" s="32"/>
      <c r="N320" s="48"/>
    </row>
    <row r="321">
      <c r="E321" s="32"/>
      <c r="N321" s="48"/>
    </row>
    <row r="322">
      <c r="E322" s="32"/>
      <c r="N322" s="48"/>
    </row>
    <row r="323">
      <c r="E323" s="32"/>
      <c r="N323" s="48"/>
    </row>
    <row r="324">
      <c r="E324" s="32"/>
      <c r="N324" s="48"/>
    </row>
    <row r="325">
      <c r="E325" s="32"/>
      <c r="N325" s="48"/>
    </row>
    <row r="326">
      <c r="E326" s="32"/>
      <c r="N326" s="48"/>
    </row>
    <row r="327">
      <c r="E327" s="32"/>
      <c r="N327" s="48"/>
    </row>
    <row r="328">
      <c r="E328" s="32"/>
      <c r="N328" s="48"/>
    </row>
    <row r="329">
      <c r="E329" s="32"/>
      <c r="N329" s="48"/>
    </row>
    <row r="330">
      <c r="E330" s="32"/>
      <c r="N330" s="48"/>
    </row>
    <row r="331">
      <c r="E331" s="32"/>
      <c r="N331" s="48"/>
    </row>
    <row r="332">
      <c r="E332" s="32"/>
      <c r="N332" s="48"/>
    </row>
    <row r="333">
      <c r="E333" s="32"/>
      <c r="N333" s="48"/>
    </row>
    <row r="334">
      <c r="E334" s="32"/>
      <c r="N334" s="48"/>
    </row>
    <row r="335">
      <c r="E335" s="32"/>
      <c r="N335" s="48"/>
    </row>
    <row r="336">
      <c r="E336" s="32"/>
      <c r="N336" s="48"/>
    </row>
    <row r="337">
      <c r="E337" s="32"/>
      <c r="N337" s="48"/>
    </row>
    <row r="338">
      <c r="E338" s="32"/>
      <c r="N338" s="48"/>
    </row>
    <row r="339">
      <c r="E339" s="32"/>
      <c r="N339" s="48"/>
    </row>
    <row r="340">
      <c r="E340" s="32"/>
      <c r="N340" s="48"/>
    </row>
    <row r="341">
      <c r="E341" s="32"/>
      <c r="N341" s="48"/>
    </row>
    <row r="342">
      <c r="E342" s="32"/>
      <c r="N342" s="48"/>
    </row>
    <row r="343">
      <c r="E343" s="32"/>
      <c r="N343" s="48"/>
    </row>
    <row r="344">
      <c r="E344" s="32"/>
      <c r="N344" s="48"/>
    </row>
    <row r="345">
      <c r="E345" s="32"/>
      <c r="N345" s="48"/>
    </row>
    <row r="346">
      <c r="E346" s="32"/>
      <c r="N346" s="48"/>
    </row>
    <row r="347">
      <c r="E347" s="32"/>
      <c r="N347" s="48"/>
    </row>
    <row r="348">
      <c r="E348" s="32"/>
      <c r="N348" s="48"/>
    </row>
    <row r="349">
      <c r="E349" s="32"/>
      <c r="N349" s="48"/>
    </row>
    <row r="350">
      <c r="E350" s="32"/>
      <c r="N350" s="48"/>
    </row>
    <row r="351">
      <c r="E351" s="32"/>
      <c r="N351" s="48"/>
    </row>
    <row r="352">
      <c r="E352" s="32"/>
      <c r="N352" s="48"/>
    </row>
    <row r="353">
      <c r="E353" s="32"/>
      <c r="N353" s="48"/>
    </row>
    <row r="354">
      <c r="E354" s="32"/>
      <c r="N354" s="48"/>
    </row>
    <row r="355">
      <c r="E355" s="32"/>
      <c r="N355" s="48"/>
    </row>
    <row r="356">
      <c r="E356" s="32"/>
      <c r="N356" s="48"/>
    </row>
    <row r="357">
      <c r="E357" s="32"/>
      <c r="N357" s="48"/>
    </row>
    <row r="358">
      <c r="E358" s="32"/>
      <c r="N358" s="48"/>
    </row>
    <row r="359">
      <c r="E359" s="32"/>
      <c r="N359" s="48"/>
    </row>
    <row r="360">
      <c r="E360" s="32"/>
      <c r="N360" s="48"/>
    </row>
    <row r="361">
      <c r="E361" s="32"/>
      <c r="N361" s="48"/>
    </row>
    <row r="362">
      <c r="E362" s="32"/>
      <c r="N362" s="48"/>
    </row>
    <row r="363">
      <c r="E363" s="32"/>
      <c r="N363" s="48"/>
    </row>
    <row r="364">
      <c r="E364" s="32"/>
      <c r="N364" s="48"/>
    </row>
    <row r="365">
      <c r="E365" s="32"/>
      <c r="N365" s="48"/>
    </row>
    <row r="366">
      <c r="E366" s="32"/>
      <c r="N366" s="48"/>
    </row>
    <row r="367">
      <c r="E367" s="32"/>
      <c r="N367" s="48"/>
    </row>
    <row r="368">
      <c r="E368" s="32"/>
      <c r="N368" s="48"/>
    </row>
    <row r="369">
      <c r="E369" s="32"/>
      <c r="N369" s="48"/>
    </row>
    <row r="370">
      <c r="E370" s="32"/>
      <c r="N370" s="48"/>
    </row>
    <row r="371">
      <c r="E371" s="32"/>
      <c r="N371" s="48"/>
    </row>
    <row r="372">
      <c r="E372" s="32"/>
      <c r="N372" s="48"/>
    </row>
    <row r="373">
      <c r="E373" s="32"/>
      <c r="N373" s="48"/>
    </row>
    <row r="374">
      <c r="E374" s="32"/>
      <c r="N374" s="48"/>
    </row>
    <row r="375">
      <c r="E375" s="32"/>
      <c r="N375" s="48"/>
    </row>
    <row r="376">
      <c r="E376" s="32"/>
      <c r="N376" s="48"/>
    </row>
    <row r="377">
      <c r="E377" s="32"/>
      <c r="N377" s="48"/>
    </row>
    <row r="378">
      <c r="E378" s="32"/>
      <c r="N378" s="48"/>
    </row>
    <row r="379">
      <c r="E379" s="32"/>
      <c r="N379" s="48"/>
    </row>
    <row r="380">
      <c r="E380" s="32"/>
      <c r="N380" s="48"/>
    </row>
    <row r="381">
      <c r="E381" s="32"/>
      <c r="N381" s="48"/>
    </row>
    <row r="382">
      <c r="E382" s="32"/>
      <c r="N382" s="48"/>
    </row>
    <row r="383">
      <c r="E383" s="32"/>
      <c r="N383" s="48"/>
    </row>
    <row r="384">
      <c r="E384" s="32"/>
      <c r="N384" s="48"/>
    </row>
    <row r="385">
      <c r="E385" s="32"/>
      <c r="N385" s="48"/>
    </row>
    <row r="386">
      <c r="E386" s="32"/>
      <c r="N386" s="48"/>
    </row>
    <row r="387">
      <c r="E387" s="32"/>
      <c r="N387" s="48"/>
    </row>
    <row r="388">
      <c r="E388" s="32"/>
      <c r="N388" s="48"/>
    </row>
    <row r="389">
      <c r="E389" s="32"/>
      <c r="N389" s="48"/>
    </row>
    <row r="390">
      <c r="E390" s="32"/>
      <c r="N390" s="48"/>
    </row>
    <row r="391">
      <c r="E391" s="32"/>
      <c r="N391" s="48"/>
    </row>
    <row r="392">
      <c r="E392" s="32"/>
      <c r="N392" s="48"/>
    </row>
    <row r="393">
      <c r="E393" s="32"/>
      <c r="N393" s="48"/>
    </row>
    <row r="394">
      <c r="E394" s="32"/>
      <c r="N394" s="48"/>
    </row>
    <row r="395">
      <c r="E395" s="32"/>
      <c r="N395" s="48"/>
    </row>
    <row r="396">
      <c r="E396" s="32"/>
      <c r="N396" s="48"/>
    </row>
    <row r="397">
      <c r="E397" s="32"/>
      <c r="N397" s="48"/>
    </row>
    <row r="398">
      <c r="E398" s="32"/>
      <c r="N398" s="48"/>
    </row>
    <row r="399">
      <c r="E399" s="32"/>
      <c r="N399" s="48"/>
    </row>
    <row r="400">
      <c r="E400" s="32"/>
      <c r="N400" s="48"/>
    </row>
    <row r="401">
      <c r="E401" s="32"/>
      <c r="N401" s="48"/>
    </row>
    <row r="402">
      <c r="E402" s="32"/>
      <c r="N402" s="48"/>
    </row>
    <row r="403">
      <c r="E403" s="32"/>
      <c r="N403" s="48"/>
    </row>
    <row r="404">
      <c r="E404" s="32"/>
      <c r="N404" s="48"/>
    </row>
    <row r="405">
      <c r="E405" s="32"/>
      <c r="N405" s="48"/>
    </row>
    <row r="406">
      <c r="E406" s="32"/>
      <c r="N406" s="48"/>
    </row>
    <row r="407">
      <c r="E407" s="32"/>
      <c r="N407" s="48"/>
    </row>
    <row r="408">
      <c r="E408" s="32"/>
      <c r="N408" s="48"/>
    </row>
    <row r="409">
      <c r="E409" s="32"/>
      <c r="N409" s="48"/>
    </row>
    <row r="410">
      <c r="E410" s="32"/>
      <c r="N410" s="48"/>
    </row>
    <row r="411">
      <c r="E411" s="32"/>
      <c r="N411" s="48"/>
    </row>
    <row r="412">
      <c r="E412" s="32"/>
      <c r="N412" s="48"/>
    </row>
    <row r="413">
      <c r="E413" s="32"/>
      <c r="N413" s="48"/>
    </row>
    <row r="414">
      <c r="E414" s="32"/>
      <c r="N414" s="48"/>
    </row>
    <row r="415">
      <c r="E415" s="32"/>
      <c r="N415" s="48"/>
    </row>
    <row r="416">
      <c r="E416" s="32"/>
      <c r="N416" s="48"/>
    </row>
    <row r="417">
      <c r="E417" s="32"/>
      <c r="N417" s="48"/>
    </row>
    <row r="418">
      <c r="E418" s="32"/>
      <c r="N418" s="48"/>
    </row>
    <row r="419">
      <c r="E419" s="32"/>
      <c r="N419" s="48"/>
    </row>
    <row r="420">
      <c r="E420" s="32"/>
      <c r="N420" s="48"/>
    </row>
    <row r="421">
      <c r="E421" s="32"/>
      <c r="N421" s="48"/>
    </row>
    <row r="422">
      <c r="E422" s="32"/>
      <c r="N422" s="48"/>
    </row>
    <row r="423">
      <c r="E423" s="32"/>
      <c r="N423" s="48"/>
    </row>
    <row r="424">
      <c r="E424" s="32"/>
      <c r="N424" s="48"/>
    </row>
    <row r="425">
      <c r="E425" s="32"/>
      <c r="N425" s="48"/>
    </row>
    <row r="426">
      <c r="E426" s="32"/>
      <c r="N426" s="48"/>
    </row>
    <row r="427">
      <c r="E427" s="32"/>
      <c r="N427" s="48"/>
    </row>
    <row r="428">
      <c r="E428" s="32"/>
      <c r="N428" s="48"/>
    </row>
    <row r="429">
      <c r="E429" s="32"/>
      <c r="N429" s="48"/>
    </row>
    <row r="430">
      <c r="E430" s="32"/>
      <c r="N430" s="48"/>
    </row>
    <row r="431">
      <c r="E431" s="32"/>
      <c r="N431" s="48"/>
    </row>
    <row r="432">
      <c r="E432" s="32"/>
      <c r="N432" s="48"/>
    </row>
    <row r="433">
      <c r="E433" s="32"/>
      <c r="N433" s="48"/>
    </row>
    <row r="434">
      <c r="E434" s="32"/>
      <c r="N434" s="48"/>
    </row>
    <row r="435">
      <c r="E435" s="32"/>
      <c r="N435" s="48"/>
    </row>
    <row r="436">
      <c r="E436" s="32"/>
      <c r="N436" s="48"/>
    </row>
    <row r="437">
      <c r="E437" s="32"/>
      <c r="N437" s="48"/>
    </row>
    <row r="438">
      <c r="E438" s="32"/>
      <c r="N438" s="48"/>
    </row>
    <row r="439">
      <c r="E439" s="32"/>
      <c r="N439" s="48"/>
    </row>
    <row r="440">
      <c r="E440" s="32"/>
      <c r="N440" s="48"/>
    </row>
    <row r="441">
      <c r="E441" s="32"/>
      <c r="N441" s="48"/>
    </row>
    <row r="442">
      <c r="E442" s="32"/>
      <c r="N442" s="48"/>
    </row>
    <row r="443">
      <c r="E443" s="32"/>
      <c r="N443" s="48"/>
    </row>
    <row r="444">
      <c r="E444" s="32"/>
      <c r="N444" s="48"/>
    </row>
    <row r="445">
      <c r="E445" s="32"/>
      <c r="N445" s="48"/>
    </row>
    <row r="446">
      <c r="E446" s="32"/>
      <c r="N446" s="48"/>
    </row>
    <row r="447">
      <c r="E447" s="32"/>
      <c r="N447" s="48"/>
    </row>
    <row r="448">
      <c r="E448" s="32"/>
      <c r="N448" s="48"/>
    </row>
    <row r="449">
      <c r="E449" s="32"/>
      <c r="N449" s="48"/>
    </row>
    <row r="450">
      <c r="E450" s="32"/>
      <c r="N450" s="48"/>
    </row>
    <row r="451">
      <c r="E451" s="32"/>
      <c r="N451" s="48"/>
    </row>
    <row r="452">
      <c r="E452" s="32"/>
      <c r="N452" s="48"/>
    </row>
    <row r="453">
      <c r="E453" s="32"/>
      <c r="N453" s="48"/>
    </row>
    <row r="454">
      <c r="E454" s="32"/>
      <c r="N454" s="48"/>
    </row>
    <row r="455">
      <c r="E455" s="32"/>
      <c r="N455" s="48"/>
    </row>
    <row r="456">
      <c r="E456" s="32"/>
      <c r="N456" s="48"/>
    </row>
    <row r="457">
      <c r="E457" s="32"/>
      <c r="N457" s="48"/>
    </row>
    <row r="458">
      <c r="E458" s="32"/>
      <c r="N458" s="48"/>
    </row>
    <row r="459">
      <c r="E459" s="32"/>
      <c r="N459" s="48"/>
    </row>
    <row r="460">
      <c r="E460" s="32"/>
      <c r="N460" s="48"/>
    </row>
    <row r="461">
      <c r="E461" s="32"/>
      <c r="N461" s="48"/>
    </row>
    <row r="462">
      <c r="E462" s="32"/>
      <c r="N462" s="48"/>
    </row>
    <row r="463">
      <c r="E463" s="32"/>
      <c r="N463" s="48"/>
    </row>
    <row r="464">
      <c r="E464" s="32"/>
      <c r="N464" s="48"/>
    </row>
    <row r="465">
      <c r="E465" s="32"/>
      <c r="N465" s="48"/>
    </row>
    <row r="466">
      <c r="E466" s="32"/>
      <c r="N466" s="48"/>
    </row>
    <row r="467">
      <c r="E467" s="32"/>
      <c r="N467" s="48"/>
    </row>
    <row r="468">
      <c r="E468" s="32"/>
      <c r="N468" s="48"/>
    </row>
    <row r="469">
      <c r="E469" s="32"/>
      <c r="N469" s="48"/>
    </row>
    <row r="470">
      <c r="E470" s="32"/>
      <c r="N470" s="48"/>
    </row>
    <row r="471">
      <c r="E471" s="32"/>
      <c r="N471" s="48"/>
    </row>
    <row r="472">
      <c r="E472" s="32"/>
      <c r="N472" s="48"/>
    </row>
    <row r="473">
      <c r="E473" s="32"/>
      <c r="N473" s="48"/>
    </row>
    <row r="474">
      <c r="E474" s="32"/>
      <c r="N474" s="48"/>
    </row>
    <row r="475">
      <c r="E475" s="32"/>
      <c r="N475" s="48"/>
    </row>
    <row r="476">
      <c r="E476" s="32"/>
      <c r="N476" s="48"/>
    </row>
    <row r="477">
      <c r="E477" s="32"/>
      <c r="N477" s="48"/>
    </row>
    <row r="478">
      <c r="E478" s="32"/>
      <c r="N478" s="48"/>
    </row>
    <row r="479">
      <c r="E479" s="32"/>
      <c r="N479" s="48"/>
    </row>
    <row r="480">
      <c r="E480" s="32"/>
      <c r="N480" s="48"/>
    </row>
    <row r="481">
      <c r="E481" s="32"/>
      <c r="N481" s="48"/>
    </row>
    <row r="482">
      <c r="E482" s="32"/>
      <c r="N482" s="48"/>
    </row>
    <row r="483">
      <c r="E483" s="32"/>
      <c r="N483" s="48"/>
    </row>
    <row r="484">
      <c r="E484" s="32"/>
      <c r="N484" s="48"/>
    </row>
    <row r="485">
      <c r="E485" s="32"/>
      <c r="N485" s="48"/>
    </row>
    <row r="486">
      <c r="E486" s="32"/>
      <c r="N486" s="48"/>
    </row>
    <row r="487">
      <c r="E487" s="32"/>
      <c r="N487" s="48"/>
    </row>
    <row r="488">
      <c r="E488" s="32"/>
      <c r="N488" s="48"/>
    </row>
    <row r="489">
      <c r="E489" s="32"/>
      <c r="N489" s="48"/>
    </row>
    <row r="490">
      <c r="E490" s="32"/>
      <c r="N490" s="48"/>
    </row>
    <row r="491">
      <c r="E491" s="32"/>
      <c r="N491" s="48"/>
    </row>
    <row r="492">
      <c r="E492" s="32"/>
      <c r="N492" s="48"/>
    </row>
    <row r="493">
      <c r="E493" s="32"/>
      <c r="N493" s="48"/>
    </row>
    <row r="494">
      <c r="E494" s="32"/>
      <c r="N494" s="48"/>
    </row>
    <row r="495">
      <c r="E495" s="32"/>
      <c r="N495" s="48"/>
    </row>
    <row r="496">
      <c r="E496" s="32"/>
      <c r="N496" s="48"/>
    </row>
    <row r="497">
      <c r="E497" s="32"/>
      <c r="N497" s="48"/>
    </row>
    <row r="498">
      <c r="E498" s="32"/>
      <c r="N498" s="48"/>
    </row>
    <row r="499">
      <c r="E499" s="32"/>
      <c r="N499" s="48"/>
    </row>
    <row r="500">
      <c r="E500" s="32"/>
      <c r="N500" s="48"/>
    </row>
    <row r="501">
      <c r="E501" s="32"/>
      <c r="N501" s="48"/>
    </row>
    <row r="502">
      <c r="E502" s="32"/>
      <c r="N502" s="48"/>
    </row>
    <row r="503">
      <c r="E503" s="32"/>
      <c r="N503" s="48"/>
    </row>
    <row r="504">
      <c r="E504" s="32"/>
      <c r="N504" s="48"/>
    </row>
    <row r="505">
      <c r="E505" s="32"/>
      <c r="N505" s="48"/>
    </row>
    <row r="506">
      <c r="E506" s="32"/>
      <c r="N506" s="48"/>
    </row>
    <row r="507">
      <c r="E507" s="32"/>
      <c r="N507" s="48"/>
    </row>
    <row r="508">
      <c r="E508" s="32"/>
      <c r="N508" s="48"/>
    </row>
    <row r="509">
      <c r="E509" s="32"/>
      <c r="N509" s="48"/>
    </row>
    <row r="510">
      <c r="E510" s="32"/>
      <c r="N510" s="48"/>
    </row>
    <row r="511">
      <c r="E511" s="32"/>
      <c r="N511" s="48"/>
    </row>
    <row r="512">
      <c r="E512" s="32"/>
      <c r="N512" s="48"/>
    </row>
    <row r="513">
      <c r="E513" s="32"/>
      <c r="N513" s="48"/>
    </row>
    <row r="514">
      <c r="E514" s="32"/>
      <c r="N514" s="48"/>
    </row>
    <row r="515">
      <c r="E515" s="32"/>
      <c r="N515" s="48"/>
    </row>
    <row r="516">
      <c r="E516" s="32"/>
      <c r="N516" s="48"/>
    </row>
    <row r="517">
      <c r="E517" s="32"/>
      <c r="N517" s="48"/>
    </row>
    <row r="518">
      <c r="E518" s="32"/>
      <c r="N518" s="48"/>
    </row>
    <row r="519">
      <c r="E519" s="32"/>
      <c r="N519" s="48"/>
    </row>
    <row r="520">
      <c r="E520" s="32"/>
      <c r="N520" s="48"/>
    </row>
    <row r="521">
      <c r="E521" s="32"/>
      <c r="N521" s="48"/>
    </row>
    <row r="522">
      <c r="E522" s="32"/>
      <c r="N522" s="48"/>
    </row>
    <row r="523">
      <c r="E523" s="32"/>
      <c r="N523" s="48"/>
    </row>
    <row r="524">
      <c r="E524" s="32"/>
      <c r="N524" s="48"/>
    </row>
    <row r="525">
      <c r="E525" s="32"/>
      <c r="N525" s="48"/>
    </row>
    <row r="526">
      <c r="E526" s="32"/>
      <c r="N526" s="48"/>
    </row>
    <row r="527">
      <c r="E527" s="32"/>
      <c r="N527" s="48"/>
    </row>
    <row r="528">
      <c r="E528" s="32"/>
      <c r="N528" s="48"/>
    </row>
    <row r="529">
      <c r="E529" s="32"/>
      <c r="N529" s="48"/>
    </row>
    <row r="530">
      <c r="E530" s="32"/>
      <c r="N530" s="48"/>
    </row>
    <row r="531">
      <c r="E531" s="32"/>
      <c r="N531" s="48"/>
    </row>
    <row r="532">
      <c r="E532" s="32"/>
      <c r="N532" s="48"/>
    </row>
    <row r="533">
      <c r="E533" s="32"/>
      <c r="N533" s="48"/>
    </row>
    <row r="534">
      <c r="E534" s="32"/>
      <c r="N534" s="48"/>
    </row>
    <row r="535">
      <c r="E535" s="32"/>
      <c r="N535" s="48"/>
    </row>
    <row r="536">
      <c r="E536" s="32"/>
      <c r="N536" s="48"/>
    </row>
    <row r="537">
      <c r="E537" s="32"/>
      <c r="N537" s="48"/>
    </row>
    <row r="538">
      <c r="E538" s="32"/>
      <c r="N538" s="48"/>
    </row>
    <row r="539">
      <c r="E539" s="32"/>
      <c r="N539" s="48"/>
    </row>
    <row r="540">
      <c r="E540" s="32"/>
      <c r="N540" s="48"/>
    </row>
    <row r="541">
      <c r="E541" s="32"/>
      <c r="N541" s="48"/>
    </row>
    <row r="542">
      <c r="E542" s="32"/>
      <c r="N542" s="48"/>
    </row>
    <row r="543">
      <c r="E543" s="32"/>
      <c r="N543" s="48"/>
    </row>
    <row r="544">
      <c r="E544" s="32"/>
      <c r="N544" s="48"/>
    </row>
    <row r="545">
      <c r="E545" s="32"/>
      <c r="N545" s="48"/>
    </row>
    <row r="546">
      <c r="E546" s="32"/>
      <c r="N546" s="48"/>
    </row>
    <row r="547">
      <c r="E547" s="32"/>
      <c r="N547" s="48"/>
    </row>
    <row r="548">
      <c r="E548" s="32"/>
      <c r="N548" s="48"/>
    </row>
    <row r="549">
      <c r="E549" s="32"/>
      <c r="N549" s="48"/>
    </row>
    <row r="550">
      <c r="E550" s="32"/>
      <c r="N550" s="48"/>
    </row>
    <row r="551">
      <c r="E551" s="32"/>
      <c r="N551" s="48"/>
    </row>
    <row r="552">
      <c r="E552" s="32"/>
      <c r="N552" s="48"/>
    </row>
    <row r="553">
      <c r="E553" s="32"/>
      <c r="N553" s="48"/>
    </row>
    <row r="554">
      <c r="E554" s="32"/>
      <c r="N554" s="48"/>
    </row>
    <row r="555">
      <c r="E555" s="32"/>
      <c r="N555" s="48"/>
    </row>
    <row r="556">
      <c r="E556" s="32"/>
      <c r="N556" s="48"/>
    </row>
    <row r="557">
      <c r="E557" s="32"/>
      <c r="N557" s="48"/>
    </row>
    <row r="558">
      <c r="E558" s="32"/>
      <c r="N558" s="48"/>
    </row>
    <row r="559">
      <c r="E559" s="32"/>
      <c r="N559" s="48"/>
    </row>
    <row r="560">
      <c r="E560" s="32"/>
      <c r="N560" s="48"/>
    </row>
    <row r="561">
      <c r="E561" s="32"/>
      <c r="N561" s="48"/>
    </row>
    <row r="562">
      <c r="E562" s="32"/>
      <c r="N562" s="48"/>
    </row>
    <row r="563">
      <c r="E563" s="32"/>
      <c r="N563" s="48"/>
    </row>
    <row r="564">
      <c r="E564" s="32"/>
      <c r="N564" s="48"/>
    </row>
    <row r="565">
      <c r="E565" s="32"/>
      <c r="N565" s="48"/>
    </row>
    <row r="566">
      <c r="E566" s="32"/>
      <c r="N566" s="48"/>
    </row>
    <row r="567">
      <c r="E567" s="32"/>
      <c r="N567" s="48"/>
    </row>
    <row r="568">
      <c r="E568" s="32"/>
      <c r="N568" s="48"/>
    </row>
    <row r="569">
      <c r="E569" s="32"/>
      <c r="N569" s="48"/>
    </row>
    <row r="570">
      <c r="E570" s="32"/>
      <c r="N570" s="48"/>
    </row>
    <row r="571">
      <c r="E571" s="32"/>
      <c r="N571" s="48"/>
    </row>
    <row r="572">
      <c r="E572" s="32"/>
      <c r="N572" s="48"/>
    </row>
    <row r="573">
      <c r="E573" s="32"/>
      <c r="N573" s="48"/>
    </row>
    <row r="574">
      <c r="E574" s="32"/>
      <c r="N574" s="48"/>
    </row>
    <row r="575">
      <c r="E575" s="32"/>
      <c r="N575" s="48"/>
    </row>
    <row r="576">
      <c r="E576" s="32"/>
      <c r="N576" s="48"/>
    </row>
    <row r="577">
      <c r="E577" s="32"/>
      <c r="N577" s="48"/>
    </row>
    <row r="578">
      <c r="E578" s="32"/>
      <c r="N578" s="48"/>
    </row>
    <row r="579">
      <c r="E579" s="32"/>
      <c r="N579" s="48"/>
    </row>
    <row r="580">
      <c r="E580" s="32"/>
      <c r="N580" s="48"/>
    </row>
    <row r="581">
      <c r="E581" s="32"/>
      <c r="N581" s="48"/>
    </row>
    <row r="582">
      <c r="E582" s="32"/>
      <c r="N582" s="48"/>
    </row>
    <row r="583">
      <c r="E583" s="32"/>
      <c r="N583" s="48"/>
    </row>
    <row r="584">
      <c r="E584" s="32"/>
      <c r="N584" s="48"/>
    </row>
    <row r="585">
      <c r="E585" s="32"/>
      <c r="N585" s="48"/>
    </row>
    <row r="586">
      <c r="E586" s="32"/>
      <c r="N586" s="48"/>
    </row>
    <row r="587">
      <c r="E587" s="32"/>
      <c r="N587" s="48"/>
    </row>
    <row r="588">
      <c r="E588" s="32"/>
      <c r="N588" s="48"/>
    </row>
    <row r="589">
      <c r="E589" s="32"/>
      <c r="N589" s="48"/>
    </row>
    <row r="590">
      <c r="E590" s="32"/>
      <c r="N590" s="48"/>
    </row>
    <row r="591">
      <c r="E591" s="32"/>
      <c r="N591" s="48"/>
    </row>
    <row r="592">
      <c r="E592" s="32"/>
      <c r="N592" s="48"/>
    </row>
    <row r="593">
      <c r="E593" s="32"/>
      <c r="N593" s="48"/>
    </row>
    <row r="594">
      <c r="E594" s="32"/>
      <c r="N594" s="48"/>
    </row>
    <row r="595">
      <c r="E595" s="32"/>
      <c r="N595" s="48"/>
    </row>
    <row r="596">
      <c r="E596" s="32"/>
      <c r="N596" s="48"/>
    </row>
    <row r="597">
      <c r="E597" s="32"/>
      <c r="N597" s="48"/>
    </row>
    <row r="598">
      <c r="E598" s="32"/>
      <c r="N598" s="48"/>
    </row>
    <row r="599">
      <c r="E599" s="32"/>
      <c r="N599" s="48"/>
    </row>
    <row r="600">
      <c r="E600" s="32"/>
      <c r="N600" s="48"/>
    </row>
    <row r="601">
      <c r="E601" s="32"/>
      <c r="N601" s="48"/>
    </row>
    <row r="602">
      <c r="E602" s="32"/>
      <c r="N602" s="48"/>
    </row>
    <row r="603">
      <c r="E603" s="32"/>
      <c r="N603" s="48"/>
    </row>
    <row r="604">
      <c r="E604" s="32"/>
      <c r="N604" s="48"/>
    </row>
    <row r="605">
      <c r="E605" s="32"/>
      <c r="N605" s="48"/>
    </row>
    <row r="606">
      <c r="E606" s="32"/>
      <c r="N606" s="48"/>
    </row>
    <row r="607">
      <c r="E607" s="32"/>
      <c r="N607" s="48"/>
    </row>
    <row r="608">
      <c r="E608" s="32"/>
      <c r="N608" s="48"/>
    </row>
    <row r="609">
      <c r="E609" s="32"/>
      <c r="N609" s="48"/>
    </row>
    <row r="610">
      <c r="E610" s="32"/>
      <c r="N610" s="48"/>
    </row>
    <row r="611">
      <c r="E611" s="32"/>
      <c r="N611" s="48"/>
    </row>
    <row r="612">
      <c r="E612" s="32"/>
      <c r="N612" s="48"/>
    </row>
    <row r="613">
      <c r="E613" s="32"/>
      <c r="N613" s="48"/>
    </row>
    <row r="614">
      <c r="E614" s="32"/>
      <c r="N614" s="48"/>
    </row>
    <row r="615">
      <c r="E615" s="32"/>
      <c r="N615" s="48"/>
    </row>
    <row r="616">
      <c r="E616" s="32"/>
      <c r="N616" s="48"/>
    </row>
    <row r="617">
      <c r="E617" s="32"/>
      <c r="N617" s="48"/>
    </row>
    <row r="618">
      <c r="E618" s="32"/>
      <c r="N618" s="48"/>
    </row>
    <row r="619">
      <c r="E619" s="32"/>
      <c r="N619" s="48"/>
    </row>
    <row r="620">
      <c r="E620" s="32"/>
      <c r="N620" s="48"/>
    </row>
    <row r="621">
      <c r="E621" s="32"/>
      <c r="N621" s="48"/>
    </row>
    <row r="622">
      <c r="E622" s="32"/>
      <c r="N622" s="48"/>
    </row>
    <row r="623">
      <c r="E623" s="32"/>
      <c r="N623" s="48"/>
    </row>
    <row r="624">
      <c r="E624" s="32"/>
      <c r="N624" s="48"/>
    </row>
    <row r="625">
      <c r="E625" s="32"/>
      <c r="N625" s="48"/>
    </row>
    <row r="626">
      <c r="E626" s="32"/>
      <c r="N626" s="48"/>
    </row>
    <row r="627">
      <c r="E627" s="32"/>
      <c r="N627" s="48"/>
    </row>
    <row r="628">
      <c r="E628" s="32"/>
      <c r="N628" s="48"/>
    </row>
    <row r="629">
      <c r="E629" s="32"/>
      <c r="N629" s="48"/>
    </row>
    <row r="630">
      <c r="E630" s="32"/>
      <c r="N630" s="48"/>
    </row>
    <row r="631">
      <c r="E631" s="32"/>
      <c r="N631" s="48"/>
    </row>
    <row r="632">
      <c r="E632" s="32"/>
      <c r="N632" s="48"/>
    </row>
    <row r="633">
      <c r="E633" s="32"/>
      <c r="N633" s="48"/>
    </row>
    <row r="634">
      <c r="E634" s="32"/>
      <c r="N634" s="48"/>
    </row>
    <row r="635">
      <c r="E635" s="32"/>
      <c r="N635" s="48"/>
    </row>
    <row r="636">
      <c r="E636" s="32"/>
      <c r="N636" s="48"/>
    </row>
    <row r="637">
      <c r="E637" s="32"/>
      <c r="N637" s="48"/>
    </row>
    <row r="638">
      <c r="E638" s="32"/>
      <c r="N638" s="48"/>
    </row>
    <row r="639">
      <c r="E639" s="32"/>
      <c r="N639" s="48"/>
    </row>
    <row r="640">
      <c r="E640" s="32"/>
      <c r="N640" s="48"/>
    </row>
    <row r="641">
      <c r="E641" s="32"/>
      <c r="N641" s="48"/>
    </row>
    <row r="642">
      <c r="E642" s="32"/>
      <c r="N642" s="48"/>
    </row>
    <row r="643">
      <c r="E643" s="32"/>
      <c r="N643" s="48"/>
    </row>
    <row r="644">
      <c r="E644" s="32"/>
      <c r="N644" s="48"/>
    </row>
    <row r="645">
      <c r="E645" s="32"/>
      <c r="N645" s="48"/>
    </row>
    <row r="646">
      <c r="E646" s="32"/>
      <c r="N646" s="48"/>
    </row>
    <row r="647">
      <c r="E647" s="32"/>
      <c r="N647" s="48"/>
    </row>
    <row r="648">
      <c r="E648" s="32"/>
      <c r="N648" s="48"/>
    </row>
    <row r="649">
      <c r="E649" s="32"/>
      <c r="N649" s="48"/>
    </row>
    <row r="650">
      <c r="E650" s="32"/>
      <c r="N650" s="48"/>
    </row>
    <row r="651">
      <c r="E651" s="32"/>
      <c r="N651" s="48"/>
    </row>
    <row r="652">
      <c r="E652" s="32"/>
      <c r="N652" s="48"/>
    </row>
    <row r="653">
      <c r="E653" s="32"/>
      <c r="N653" s="48"/>
    </row>
    <row r="654">
      <c r="E654" s="32"/>
      <c r="N654" s="48"/>
    </row>
    <row r="655">
      <c r="E655" s="32"/>
      <c r="N655" s="48"/>
    </row>
    <row r="656">
      <c r="E656" s="32"/>
      <c r="N656" s="48"/>
    </row>
    <row r="657">
      <c r="E657" s="32"/>
      <c r="N657" s="48"/>
    </row>
    <row r="658">
      <c r="E658" s="32"/>
      <c r="N658" s="48"/>
    </row>
    <row r="659">
      <c r="E659" s="32"/>
      <c r="N659" s="48"/>
    </row>
    <row r="660">
      <c r="E660" s="32"/>
      <c r="N660" s="48"/>
    </row>
    <row r="661">
      <c r="E661" s="32"/>
      <c r="N661" s="48"/>
    </row>
    <row r="662">
      <c r="E662" s="32"/>
      <c r="N662" s="48"/>
    </row>
    <row r="663">
      <c r="E663" s="32"/>
      <c r="N663" s="48"/>
    </row>
    <row r="664">
      <c r="E664" s="32"/>
      <c r="N664" s="48"/>
    </row>
    <row r="665">
      <c r="E665" s="32"/>
      <c r="N665" s="48"/>
    </row>
    <row r="666">
      <c r="E666" s="32"/>
      <c r="N666" s="48"/>
    </row>
    <row r="667">
      <c r="E667" s="32"/>
      <c r="N667" s="48"/>
    </row>
    <row r="668">
      <c r="E668" s="32"/>
      <c r="N668" s="48"/>
    </row>
    <row r="669">
      <c r="E669" s="32"/>
      <c r="N669" s="48"/>
    </row>
    <row r="670">
      <c r="E670" s="32"/>
      <c r="N670" s="48"/>
    </row>
    <row r="671">
      <c r="E671" s="32"/>
      <c r="N671" s="48"/>
    </row>
    <row r="672">
      <c r="E672" s="32"/>
      <c r="N672" s="48"/>
    </row>
    <row r="673">
      <c r="E673" s="32"/>
      <c r="N673" s="48"/>
    </row>
    <row r="674">
      <c r="E674" s="32"/>
      <c r="N674" s="48"/>
    </row>
    <row r="675">
      <c r="E675" s="32"/>
      <c r="N675" s="48"/>
    </row>
    <row r="676">
      <c r="E676" s="32"/>
      <c r="N676" s="48"/>
    </row>
    <row r="677">
      <c r="E677" s="32"/>
      <c r="N677" s="48"/>
    </row>
    <row r="678">
      <c r="E678" s="32"/>
      <c r="N678" s="48"/>
    </row>
    <row r="679">
      <c r="E679" s="32"/>
      <c r="N679" s="48"/>
    </row>
    <row r="680">
      <c r="E680" s="32"/>
      <c r="N680" s="48"/>
    </row>
    <row r="681">
      <c r="E681" s="32"/>
      <c r="N681" s="48"/>
    </row>
    <row r="682">
      <c r="E682" s="32"/>
      <c r="N682" s="48"/>
    </row>
    <row r="683">
      <c r="E683" s="32"/>
      <c r="N683" s="48"/>
    </row>
    <row r="684">
      <c r="E684" s="32"/>
      <c r="N684" s="48"/>
    </row>
    <row r="685">
      <c r="E685" s="32"/>
      <c r="N685" s="48"/>
    </row>
    <row r="686">
      <c r="E686" s="32"/>
      <c r="N686" s="48"/>
    </row>
    <row r="687">
      <c r="E687" s="32"/>
      <c r="N687" s="48"/>
    </row>
    <row r="688">
      <c r="E688" s="32"/>
      <c r="N688" s="48"/>
    </row>
    <row r="689">
      <c r="E689" s="32"/>
      <c r="N689" s="48"/>
    </row>
    <row r="690">
      <c r="E690" s="32"/>
      <c r="N690" s="48"/>
    </row>
    <row r="691">
      <c r="E691" s="32"/>
      <c r="N691" s="48"/>
    </row>
    <row r="692">
      <c r="E692" s="32"/>
      <c r="N692" s="48"/>
    </row>
    <row r="693">
      <c r="E693" s="32"/>
      <c r="N693" s="48"/>
    </row>
    <row r="694">
      <c r="E694" s="32"/>
      <c r="N694" s="48"/>
    </row>
    <row r="695">
      <c r="E695" s="32"/>
      <c r="N695" s="48"/>
    </row>
    <row r="696">
      <c r="E696" s="32"/>
      <c r="N696" s="48"/>
    </row>
    <row r="697">
      <c r="E697" s="32"/>
      <c r="N697" s="48"/>
    </row>
    <row r="698">
      <c r="E698" s="32"/>
      <c r="N698" s="48"/>
    </row>
    <row r="699">
      <c r="E699" s="32"/>
      <c r="N699" s="48"/>
    </row>
    <row r="700">
      <c r="E700" s="32"/>
      <c r="N700" s="48"/>
    </row>
    <row r="701">
      <c r="E701" s="32"/>
      <c r="N701" s="48"/>
    </row>
    <row r="702">
      <c r="E702" s="32"/>
      <c r="N702" s="48"/>
    </row>
    <row r="703">
      <c r="E703" s="32"/>
      <c r="N703" s="48"/>
    </row>
    <row r="704">
      <c r="E704" s="32"/>
      <c r="N704" s="48"/>
    </row>
    <row r="705">
      <c r="E705" s="32"/>
      <c r="N705" s="48"/>
    </row>
    <row r="706">
      <c r="E706" s="32"/>
      <c r="N706" s="48"/>
    </row>
    <row r="707">
      <c r="E707" s="32"/>
      <c r="N707" s="48"/>
    </row>
    <row r="708">
      <c r="E708" s="32"/>
      <c r="N708" s="48"/>
    </row>
    <row r="709">
      <c r="E709" s="32"/>
      <c r="N709" s="48"/>
    </row>
    <row r="710">
      <c r="E710" s="32"/>
      <c r="N710" s="48"/>
    </row>
    <row r="711">
      <c r="E711" s="32"/>
      <c r="N711" s="48"/>
    </row>
    <row r="712">
      <c r="E712" s="32"/>
      <c r="N712" s="48"/>
    </row>
    <row r="713">
      <c r="E713" s="32"/>
      <c r="N713" s="48"/>
    </row>
    <row r="714">
      <c r="E714" s="32"/>
      <c r="N714" s="48"/>
    </row>
    <row r="715">
      <c r="E715" s="32"/>
      <c r="N715" s="48"/>
    </row>
    <row r="716">
      <c r="E716" s="32"/>
      <c r="N716" s="48"/>
    </row>
    <row r="717">
      <c r="E717" s="32"/>
      <c r="N717" s="48"/>
    </row>
    <row r="718">
      <c r="E718" s="32"/>
      <c r="N718" s="48"/>
    </row>
    <row r="719">
      <c r="E719" s="32"/>
      <c r="N719" s="48"/>
    </row>
    <row r="720">
      <c r="E720" s="32"/>
      <c r="N720" s="48"/>
    </row>
    <row r="721">
      <c r="E721" s="32"/>
      <c r="N721" s="48"/>
    </row>
    <row r="722">
      <c r="E722" s="32"/>
      <c r="N722" s="48"/>
    </row>
    <row r="723">
      <c r="E723" s="32"/>
      <c r="N723" s="48"/>
    </row>
    <row r="724">
      <c r="E724" s="32"/>
      <c r="N724" s="48"/>
    </row>
    <row r="725">
      <c r="E725" s="32"/>
      <c r="N725" s="48"/>
    </row>
    <row r="726">
      <c r="E726" s="32"/>
      <c r="N726" s="48"/>
    </row>
    <row r="727">
      <c r="E727" s="32"/>
      <c r="N727" s="48"/>
    </row>
    <row r="728">
      <c r="E728" s="32"/>
      <c r="N728" s="48"/>
    </row>
    <row r="729">
      <c r="E729" s="32"/>
      <c r="N729" s="48"/>
    </row>
    <row r="730">
      <c r="E730" s="32"/>
      <c r="N730" s="48"/>
    </row>
    <row r="731">
      <c r="E731" s="32"/>
      <c r="N731" s="48"/>
    </row>
    <row r="732">
      <c r="E732" s="32"/>
      <c r="N732" s="48"/>
    </row>
    <row r="733">
      <c r="E733" s="32"/>
      <c r="N733" s="48"/>
    </row>
    <row r="734">
      <c r="E734" s="32"/>
      <c r="N734" s="48"/>
    </row>
    <row r="735">
      <c r="E735" s="32"/>
      <c r="N735" s="48"/>
    </row>
    <row r="736">
      <c r="E736" s="32"/>
      <c r="N736" s="48"/>
    </row>
    <row r="737">
      <c r="E737" s="32"/>
      <c r="N737" s="48"/>
    </row>
    <row r="738">
      <c r="E738" s="32"/>
      <c r="N738" s="48"/>
    </row>
    <row r="739">
      <c r="E739" s="32"/>
      <c r="N739" s="48"/>
    </row>
    <row r="740">
      <c r="E740" s="32"/>
      <c r="N740" s="48"/>
    </row>
    <row r="741">
      <c r="E741" s="32"/>
      <c r="N741" s="48"/>
    </row>
    <row r="742">
      <c r="E742" s="32"/>
      <c r="N742" s="48"/>
    </row>
    <row r="743">
      <c r="E743" s="32"/>
      <c r="N743" s="48"/>
    </row>
    <row r="744">
      <c r="E744" s="32"/>
      <c r="N744" s="48"/>
    </row>
    <row r="745">
      <c r="E745" s="32"/>
      <c r="N745" s="48"/>
    </row>
    <row r="746">
      <c r="E746" s="32"/>
      <c r="N746" s="48"/>
    </row>
    <row r="747">
      <c r="E747" s="32"/>
      <c r="N747" s="48"/>
    </row>
    <row r="748">
      <c r="E748" s="32"/>
      <c r="N748" s="48"/>
    </row>
    <row r="749">
      <c r="E749" s="32"/>
      <c r="N749" s="48"/>
    </row>
    <row r="750">
      <c r="E750" s="32"/>
      <c r="N750" s="48"/>
    </row>
    <row r="751">
      <c r="E751" s="32"/>
      <c r="N751" s="48"/>
    </row>
    <row r="752">
      <c r="E752" s="32"/>
      <c r="N752" s="48"/>
    </row>
    <row r="753">
      <c r="E753" s="32"/>
      <c r="N753" s="48"/>
    </row>
    <row r="754">
      <c r="E754" s="32"/>
      <c r="N754" s="48"/>
    </row>
    <row r="755">
      <c r="E755" s="32"/>
      <c r="N755" s="48"/>
    </row>
    <row r="756">
      <c r="E756" s="32"/>
      <c r="N756" s="48"/>
    </row>
    <row r="757">
      <c r="E757" s="32"/>
      <c r="N757" s="48"/>
    </row>
    <row r="758">
      <c r="E758" s="32"/>
      <c r="N758" s="48"/>
    </row>
    <row r="759">
      <c r="E759" s="32"/>
      <c r="N759" s="48"/>
    </row>
    <row r="760">
      <c r="E760" s="32"/>
      <c r="N760" s="48"/>
    </row>
    <row r="761">
      <c r="E761" s="32"/>
      <c r="N761" s="48"/>
    </row>
    <row r="762">
      <c r="E762" s="32"/>
      <c r="N762" s="48"/>
    </row>
    <row r="763">
      <c r="E763" s="32"/>
      <c r="N763" s="48"/>
    </row>
    <row r="764">
      <c r="E764" s="32"/>
      <c r="N764" s="48"/>
    </row>
    <row r="765">
      <c r="E765" s="32"/>
      <c r="N765" s="48"/>
    </row>
    <row r="766">
      <c r="E766" s="32"/>
      <c r="N766" s="48"/>
    </row>
    <row r="767">
      <c r="E767" s="32"/>
      <c r="N767" s="48"/>
    </row>
    <row r="768">
      <c r="E768" s="32"/>
      <c r="N768" s="48"/>
    </row>
    <row r="769">
      <c r="E769" s="32"/>
      <c r="N769" s="48"/>
    </row>
    <row r="770">
      <c r="E770" s="32"/>
      <c r="N770" s="48"/>
    </row>
    <row r="771">
      <c r="E771" s="32"/>
      <c r="N771" s="48"/>
    </row>
    <row r="772">
      <c r="E772" s="32"/>
      <c r="N772" s="48"/>
    </row>
    <row r="773">
      <c r="E773" s="32"/>
      <c r="N773" s="48"/>
    </row>
    <row r="774">
      <c r="E774" s="32"/>
      <c r="N774" s="48"/>
    </row>
    <row r="775">
      <c r="E775" s="32"/>
      <c r="N775" s="48"/>
    </row>
    <row r="776">
      <c r="E776" s="32"/>
      <c r="N776" s="48"/>
    </row>
    <row r="777">
      <c r="E777" s="32"/>
      <c r="N777" s="48"/>
    </row>
    <row r="778">
      <c r="E778" s="32"/>
      <c r="N778" s="48"/>
    </row>
    <row r="779">
      <c r="E779" s="32"/>
      <c r="N779" s="48"/>
    </row>
    <row r="780">
      <c r="E780" s="32"/>
      <c r="N780" s="48"/>
    </row>
    <row r="781">
      <c r="E781" s="32"/>
      <c r="N781" s="48"/>
    </row>
    <row r="782">
      <c r="E782" s="32"/>
      <c r="N782" s="48"/>
    </row>
    <row r="783">
      <c r="E783" s="32"/>
      <c r="N783" s="48"/>
    </row>
    <row r="784">
      <c r="E784" s="32"/>
      <c r="N784" s="48"/>
    </row>
    <row r="785">
      <c r="E785" s="32"/>
      <c r="N785" s="48"/>
    </row>
    <row r="786">
      <c r="E786" s="32"/>
      <c r="N786" s="48"/>
    </row>
    <row r="787">
      <c r="E787" s="32"/>
      <c r="N787" s="48"/>
    </row>
    <row r="788">
      <c r="E788" s="32"/>
      <c r="N788" s="48"/>
    </row>
    <row r="789">
      <c r="E789" s="32"/>
      <c r="N789" s="48"/>
    </row>
    <row r="790">
      <c r="E790" s="32"/>
      <c r="N790" s="48"/>
    </row>
    <row r="791">
      <c r="E791" s="32"/>
      <c r="N791" s="48"/>
    </row>
    <row r="792">
      <c r="E792" s="32"/>
      <c r="N792" s="48"/>
    </row>
    <row r="793">
      <c r="E793" s="32"/>
      <c r="N793" s="48"/>
    </row>
    <row r="794">
      <c r="E794" s="32"/>
      <c r="N794" s="48"/>
    </row>
    <row r="795">
      <c r="E795" s="32"/>
      <c r="N795" s="48"/>
    </row>
    <row r="796">
      <c r="E796" s="32"/>
      <c r="N796" s="48"/>
    </row>
    <row r="797">
      <c r="E797" s="32"/>
      <c r="N797" s="48"/>
    </row>
    <row r="798">
      <c r="E798" s="32"/>
      <c r="N798" s="48"/>
    </row>
    <row r="799">
      <c r="E799" s="32"/>
      <c r="N799" s="48"/>
    </row>
    <row r="800">
      <c r="E800" s="32"/>
      <c r="N800" s="48"/>
    </row>
    <row r="801">
      <c r="E801" s="32"/>
      <c r="N801" s="48"/>
    </row>
    <row r="802">
      <c r="E802" s="32"/>
      <c r="N802" s="48"/>
    </row>
    <row r="803">
      <c r="E803" s="32"/>
      <c r="N803" s="48"/>
    </row>
    <row r="804">
      <c r="E804" s="32"/>
      <c r="N804" s="48"/>
    </row>
    <row r="805">
      <c r="E805" s="32"/>
      <c r="N805" s="48"/>
    </row>
    <row r="806">
      <c r="E806" s="32"/>
      <c r="N806" s="48"/>
    </row>
    <row r="807">
      <c r="E807" s="32"/>
      <c r="N807" s="48"/>
    </row>
    <row r="808">
      <c r="E808" s="32"/>
      <c r="N808" s="48"/>
    </row>
    <row r="809">
      <c r="E809" s="32"/>
      <c r="N809" s="48"/>
    </row>
    <row r="810">
      <c r="E810" s="32"/>
      <c r="N810" s="48"/>
    </row>
    <row r="811">
      <c r="E811" s="32"/>
      <c r="N811" s="48"/>
    </row>
    <row r="812">
      <c r="E812" s="32"/>
      <c r="N812" s="48"/>
    </row>
    <row r="813">
      <c r="E813" s="32"/>
      <c r="N813" s="48"/>
    </row>
    <row r="814">
      <c r="E814" s="32"/>
      <c r="N814" s="48"/>
    </row>
    <row r="815">
      <c r="E815" s="32"/>
      <c r="N815" s="48"/>
    </row>
    <row r="816">
      <c r="E816" s="32"/>
      <c r="N816" s="48"/>
    </row>
    <row r="817">
      <c r="E817" s="32"/>
      <c r="N817" s="48"/>
    </row>
    <row r="818">
      <c r="E818" s="32"/>
      <c r="N818" s="48"/>
    </row>
    <row r="819">
      <c r="E819" s="32"/>
      <c r="N819" s="48"/>
    </row>
    <row r="820">
      <c r="E820" s="32"/>
      <c r="N820" s="48"/>
    </row>
    <row r="821">
      <c r="E821" s="32"/>
      <c r="N821" s="48"/>
    </row>
    <row r="822">
      <c r="E822" s="32"/>
      <c r="N822" s="48"/>
    </row>
    <row r="823">
      <c r="E823" s="32"/>
      <c r="N823" s="48"/>
    </row>
    <row r="824">
      <c r="E824" s="32"/>
      <c r="N824" s="48"/>
    </row>
    <row r="825">
      <c r="E825" s="32"/>
      <c r="N825" s="48"/>
    </row>
    <row r="826">
      <c r="E826" s="32"/>
      <c r="N826" s="48"/>
    </row>
    <row r="827">
      <c r="E827" s="32"/>
      <c r="N827" s="48"/>
    </row>
    <row r="828">
      <c r="E828" s="32"/>
      <c r="N828" s="48"/>
    </row>
    <row r="829">
      <c r="E829" s="32"/>
      <c r="N829" s="48"/>
    </row>
    <row r="830">
      <c r="E830" s="32"/>
      <c r="N830" s="48"/>
    </row>
    <row r="831">
      <c r="E831" s="32"/>
      <c r="N831" s="48"/>
    </row>
    <row r="832">
      <c r="E832" s="32"/>
      <c r="N832" s="48"/>
    </row>
    <row r="833">
      <c r="E833" s="32"/>
      <c r="N833" s="48"/>
    </row>
    <row r="834">
      <c r="E834" s="32"/>
      <c r="N834" s="48"/>
    </row>
    <row r="835">
      <c r="E835" s="32"/>
      <c r="N835" s="48"/>
    </row>
    <row r="836">
      <c r="E836" s="32"/>
      <c r="N836" s="48"/>
    </row>
    <row r="837">
      <c r="E837" s="32"/>
      <c r="N837" s="48"/>
    </row>
    <row r="838">
      <c r="E838" s="32"/>
      <c r="N838" s="48"/>
    </row>
    <row r="839">
      <c r="E839" s="32"/>
      <c r="N839" s="48"/>
    </row>
    <row r="840">
      <c r="E840" s="32"/>
      <c r="N840" s="48"/>
    </row>
    <row r="841">
      <c r="E841" s="32"/>
      <c r="N841" s="48"/>
    </row>
    <row r="842">
      <c r="E842" s="32"/>
      <c r="N842" s="48"/>
    </row>
    <row r="843">
      <c r="E843" s="32"/>
      <c r="N843" s="48"/>
    </row>
    <row r="844">
      <c r="E844" s="32"/>
      <c r="N844" s="48"/>
    </row>
    <row r="845">
      <c r="E845" s="32"/>
      <c r="N845" s="48"/>
    </row>
    <row r="846">
      <c r="E846" s="32"/>
      <c r="N846" s="48"/>
    </row>
    <row r="847">
      <c r="E847" s="32"/>
      <c r="N847" s="48"/>
    </row>
    <row r="848">
      <c r="E848" s="32"/>
      <c r="N848" s="48"/>
    </row>
    <row r="849">
      <c r="E849" s="32"/>
      <c r="N849" s="48"/>
    </row>
    <row r="850">
      <c r="E850" s="32"/>
      <c r="N850" s="48"/>
    </row>
    <row r="851">
      <c r="E851" s="32"/>
      <c r="N851" s="48"/>
    </row>
    <row r="852">
      <c r="E852" s="32"/>
      <c r="N852" s="48"/>
    </row>
    <row r="853">
      <c r="E853" s="32"/>
      <c r="N853" s="48"/>
    </row>
    <row r="854">
      <c r="E854" s="32"/>
      <c r="N854" s="48"/>
    </row>
    <row r="855">
      <c r="E855" s="32"/>
      <c r="N855" s="48"/>
    </row>
    <row r="856">
      <c r="E856" s="32"/>
      <c r="N856" s="48"/>
    </row>
    <row r="857">
      <c r="E857" s="32"/>
      <c r="N857" s="48"/>
    </row>
    <row r="858">
      <c r="E858" s="32"/>
      <c r="N858" s="48"/>
    </row>
    <row r="859">
      <c r="E859" s="32"/>
      <c r="N859" s="48"/>
    </row>
    <row r="860">
      <c r="E860" s="32"/>
      <c r="N860" s="48"/>
    </row>
    <row r="861">
      <c r="E861" s="32"/>
      <c r="N861" s="48"/>
    </row>
    <row r="862">
      <c r="E862" s="32"/>
      <c r="N862" s="48"/>
    </row>
    <row r="863">
      <c r="E863" s="32"/>
      <c r="N863" s="48"/>
    </row>
    <row r="864">
      <c r="E864" s="32"/>
      <c r="N864" s="48"/>
    </row>
    <row r="865">
      <c r="E865" s="32"/>
      <c r="N865" s="48"/>
    </row>
    <row r="866">
      <c r="E866" s="32"/>
      <c r="N866" s="48"/>
    </row>
    <row r="867">
      <c r="E867" s="32"/>
      <c r="N867" s="48"/>
    </row>
    <row r="868">
      <c r="E868" s="32"/>
      <c r="N868" s="48"/>
    </row>
    <row r="869">
      <c r="E869" s="32"/>
      <c r="N869" s="48"/>
    </row>
    <row r="870">
      <c r="E870" s="32"/>
      <c r="N870" s="48"/>
    </row>
    <row r="871">
      <c r="E871" s="32"/>
      <c r="N871" s="48"/>
    </row>
    <row r="872">
      <c r="E872" s="32"/>
      <c r="N872" s="48"/>
    </row>
    <row r="873">
      <c r="E873" s="32"/>
      <c r="N873" s="48"/>
    </row>
    <row r="874">
      <c r="E874" s="32"/>
      <c r="N874" s="48"/>
    </row>
    <row r="875">
      <c r="E875" s="32"/>
      <c r="N875" s="48"/>
    </row>
    <row r="876">
      <c r="E876" s="32"/>
      <c r="N876" s="48"/>
    </row>
    <row r="877">
      <c r="E877" s="32"/>
      <c r="N877" s="48"/>
    </row>
    <row r="878">
      <c r="E878" s="32"/>
      <c r="N878" s="48"/>
    </row>
    <row r="879">
      <c r="E879" s="32"/>
      <c r="N879" s="48"/>
    </row>
    <row r="880">
      <c r="E880" s="32"/>
      <c r="N880" s="48"/>
    </row>
    <row r="881">
      <c r="E881" s="32"/>
      <c r="N881" s="48"/>
    </row>
    <row r="882">
      <c r="E882" s="32"/>
      <c r="N882" s="48"/>
    </row>
    <row r="883">
      <c r="E883" s="32"/>
      <c r="N883" s="48"/>
    </row>
    <row r="884">
      <c r="E884" s="32"/>
      <c r="N884" s="48"/>
    </row>
    <row r="885">
      <c r="E885" s="32"/>
      <c r="N885" s="48"/>
    </row>
    <row r="886">
      <c r="E886" s="32"/>
      <c r="N886" s="48"/>
    </row>
    <row r="887">
      <c r="E887" s="32"/>
      <c r="N887" s="48"/>
    </row>
    <row r="888">
      <c r="E888" s="32"/>
      <c r="N888" s="48"/>
    </row>
    <row r="889">
      <c r="E889" s="32"/>
      <c r="N889" s="48"/>
    </row>
    <row r="890">
      <c r="E890" s="32"/>
      <c r="N890" s="48"/>
    </row>
    <row r="891">
      <c r="E891" s="32"/>
      <c r="N891" s="48"/>
    </row>
    <row r="892">
      <c r="E892" s="32"/>
      <c r="N892" s="48"/>
    </row>
    <row r="893">
      <c r="E893" s="32"/>
      <c r="N893" s="48"/>
    </row>
    <row r="894">
      <c r="E894" s="32"/>
      <c r="N894" s="48"/>
    </row>
    <row r="895">
      <c r="E895" s="32"/>
      <c r="N895" s="48"/>
    </row>
    <row r="896">
      <c r="E896" s="32"/>
      <c r="N896" s="48"/>
    </row>
    <row r="897">
      <c r="E897" s="32"/>
      <c r="N897" s="48"/>
    </row>
    <row r="898">
      <c r="E898" s="32"/>
      <c r="N898" s="48"/>
    </row>
    <row r="899">
      <c r="E899" s="32"/>
      <c r="N899" s="48"/>
    </row>
    <row r="900">
      <c r="E900" s="32"/>
      <c r="N900" s="48"/>
    </row>
    <row r="901">
      <c r="E901" s="32"/>
      <c r="N901" s="48"/>
    </row>
    <row r="902">
      <c r="E902" s="32"/>
      <c r="N902" s="48"/>
    </row>
    <row r="903">
      <c r="E903" s="32"/>
      <c r="N903" s="48"/>
    </row>
    <row r="904">
      <c r="E904" s="32"/>
      <c r="N904" s="48"/>
    </row>
    <row r="905">
      <c r="E905" s="32"/>
      <c r="N905" s="48"/>
    </row>
    <row r="906">
      <c r="E906" s="32"/>
      <c r="N906" s="48"/>
    </row>
    <row r="907">
      <c r="E907" s="32"/>
      <c r="N907" s="48"/>
    </row>
    <row r="908">
      <c r="E908" s="32"/>
      <c r="N908" s="48"/>
    </row>
    <row r="909">
      <c r="E909" s="32"/>
      <c r="N909" s="48"/>
    </row>
    <row r="910">
      <c r="E910" s="32"/>
      <c r="N910" s="48"/>
    </row>
    <row r="911">
      <c r="E911" s="32"/>
      <c r="N911" s="48"/>
    </row>
    <row r="912">
      <c r="E912" s="32"/>
      <c r="N912" s="48"/>
    </row>
    <row r="913">
      <c r="E913" s="32"/>
      <c r="N913" s="48"/>
    </row>
    <row r="914">
      <c r="E914" s="32"/>
      <c r="N914" s="48"/>
    </row>
    <row r="915">
      <c r="E915" s="32"/>
      <c r="N915" s="48"/>
    </row>
    <row r="916">
      <c r="E916" s="32"/>
      <c r="N916" s="48"/>
    </row>
    <row r="917">
      <c r="E917" s="32"/>
      <c r="N917" s="48"/>
    </row>
    <row r="918">
      <c r="E918" s="32"/>
      <c r="N918" s="48"/>
    </row>
    <row r="919">
      <c r="E919" s="32"/>
      <c r="N919" s="48"/>
    </row>
    <row r="920">
      <c r="E920" s="32"/>
      <c r="N920" s="48"/>
    </row>
    <row r="921">
      <c r="E921" s="32"/>
      <c r="N921" s="48"/>
    </row>
    <row r="922">
      <c r="E922" s="32"/>
      <c r="N922" s="48"/>
    </row>
    <row r="923">
      <c r="E923" s="32"/>
      <c r="N923" s="48"/>
    </row>
    <row r="924">
      <c r="E924" s="32"/>
      <c r="N924" s="48"/>
    </row>
    <row r="925">
      <c r="E925" s="32"/>
      <c r="N925" s="48"/>
    </row>
    <row r="926">
      <c r="E926" s="32"/>
      <c r="N926" s="48"/>
    </row>
    <row r="927">
      <c r="E927" s="32"/>
      <c r="N927" s="48"/>
    </row>
    <row r="928">
      <c r="E928" s="32"/>
      <c r="N928" s="48"/>
    </row>
    <row r="929">
      <c r="E929" s="32"/>
      <c r="N929" s="48"/>
    </row>
    <row r="930">
      <c r="E930" s="32"/>
      <c r="N930" s="48"/>
    </row>
    <row r="931">
      <c r="E931" s="32"/>
      <c r="N931" s="48"/>
    </row>
    <row r="932">
      <c r="E932" s="32"/>
      <c r="N932" s="48"/>
    </row>
    <row r="933">
      <c r="E933" s="32"/>
      <c r="N933" s="48"/>
    </row>
    <row r="934">
      <c r="E934" s="32"/>
      <c r="N934" s="48"/>
    </row>
    <row r="935">
      <c r="E935" s="32"/>
      <c r="N935" s="48"/>
    </row>
    <row r="936">
      <c r="E936" s="32"/>
      <c r="N936" s="48"/>
    </row>
    <row r="937">
      <c r="E937" s="32"/>
      <c r="N937" s="48"/>
    </row>
    <row r="938">
      <c r="E938" s="32"/>
      <c r="N938" s="48"/>
    </row>
    <row r="939">
      <c r="E939" s="32"/>
      <c r="N939" s="48"/>
    </row>
    <row r="940">
      <c r="E940" s="32"/>
      <c r="N940" s="48"/>
    </row>
    <row r="941">
      <c r="E941" s="32"/>
      <c r="N941" s="48"/>
    </row>
    <row r="942">
      <c r="E942" s="32"/>
      <c r="N942" s="48"/>
    </row>
    <row r="943">
      <c r="E943" s="32"/>
      <c r="N943" s="48"/>
    </row>
    <row r="944">
      <c r="E944" s="32"/>
      <c r="N944" s="48"/>
    </row>
    <row r="945">
      <c r="E945" s="32"/>
      <c r="N945" s="48"/>
    </row>
    <row r="946">
      <c r="E946" s="32"/>
      <c r="N946" s="48"/>
    </row>
    <row r="947">
      <c r="E947" s="32"/>
      <c r="N947" s="48"/>
    </row>
    <row r="948">
      <c r="E948" s="32"/>
      <c r="N948" s="48"/>
    </row>
    <row r="949">
      <c r="E949" s="32"/>
      <c r="N949" s="48"/>
    </row>
    <row r="950">
      <c r="E950" s="32"/>
      <c r="N950" s="48"/>
    </row>
    <row r="951">
      <c r="E951" s="32"/>
      <c r="N951" s="48"/>
    </row>
    <row r="952">
      <c r="E952" s="32"/>
      <c r="N952" s="48"/>
    </row>
    <row r="953">
      <c r="E953" s="32"/>
      <c r="N953" s="48"/>
    </row>
    <row r="954">
      <c r="E954" s="32"/>
      <c r="N954" s="48"/>
    </row>
    <row r="955">
      <c r="E955" s="32"/>
      <c r="N955" s="48"/>
    </row>
    <row r="956">
      <c r="E956" s="32"/>
      <c r="N956" s="48"/>
    </row>
    <row r="957">
      <c r="E957" s="32"/>
      <c r="N957" s="48"/>
    </row>
    <row r="958">
      <c r="E958" s="32"/>
      <c r="N958" s="48"/>
    </row>
    <row r="959">
      <c r="E959" s="32"/>
      <c r="N959" s="48"/>
    </row>
    <row r="960">
      <c r="E960" s="32"/>
      <c r="N960" s="48"/>
    </row>
    <row r="961">
      <c r="E961" s="32"/>
      <c r="N961" s="48"/>
    </row>
    <row r="962">
      <c r="E962" s="32"/>
      <c r="N962" s="48"/>
    </row>
    <row r="963">
      <c r="E963" s="32"/>
      <c r="N963" s="48"/>
    </row>
    <row r="964">
      <c r="E964" s="32"/>
      <c r="N964" s="48"/>
    </row>
    <row r="965">
      <c r="E965" s="32"/>
      <c r="N965" s="48"/>
    </row>
    <row r="966">
      <c r="E966" s="32"/>
      <c r="N966" s="48"/>
    </row>
    <row r="967">
      <c r="E967" s="32"/>
      <c r="N967" s="48"/>
    </row>
    <row r="968">
      <c r="E968" s="32"/>
      <c r="N968" s="48"/>
    </row>
    <row r="969">
      <c r="E969" s="32"/>
      <c r="N969" s="48"/>
    </row>
    <row r="970">
      <c r="E970" s="32"/>
      <c r="N970" s="48"/>
    </row>
    <row r="971">
      <c r="E971" s="32"/>
      <c r="N971" s="48"/>
    </row>
    <row r="972">
      <c r="E972" s="32"/>
      <c r="N972" s="48"/>
    </row>
    <row r="973">
      <c r="E973" s="32"/>
      <c r="N973" s="48"/>
    </row>
    <row r="974">
      <c r="E974" s="32"/>
      <c r="N974" s="48"/>
    </row>
    <row r="975">
      <c r="E975" s="32"/>
      <c r="N975" s="48"/>
    </row>
    <row r="976">
      <c r="E976" s="32"/>
      <c r="N976" s="48"/>
    </row>
    <row r="977">
      <c r="E977" s="32"/>
      <c r="N977" s="48"/>
    </row>
    <row r="978">
      <c r="E978" s="32"/>
      <c r="N978" s="48"/>
    </row>
    <row r="979">
      <c r="E979" s="32"/>
      <c r="N979" s="48"/>
    </row>
    <row r="980">
      <c r="E980" s="32"/>
      <c r="N980" s="48"/>
    </row>
    <row r="981">
      <c r="E981" s="32"/>
      <c r="N981" s="48"/>
    </row>
    <row r="982">
      <c r="E982" s="32"/>
      <c r="N982" s="48"/>
    </row>
    <row r="983">
      <c r="E983" s="32"/>
      <c r="N983" s="48"/>
    </row>
    <row r="984">
      <c r="E984" s="32"/>
      <c r="N984" s="48"/>
    </row>
    <row r="985">
      <c r="E985" s="32"/>
      <c r="N985" s="48"/>
    </row>
    <row r="986">
      <c r="E986" s="32"/>
      <c r="N986" s="48"/>
    </row>
    <row r="987">
      <c r="E987" s="32"/>
      <c r="N987" s="48"/>
    </row>
    <row r="988">
      <c r="E988" s="32"/>
      <c r="N988" s="48"/>
    </row>
    <row r="989">
      <c r="E989" s="32"/>
      <c r="N989" s="48"/>
    </row>
    <row r="990">
      <c r="E990" s="32"/>
      <c r="N990" s="48"/>
    </row>
    <row r="991">
      <c r="E991" s="32"/>
      <c r="N991" s="48"/>
    </row>
    <row r="992">
      <c r="E992" s="32"/>
      <c r="N992" s="48"/>
    </row>
    <row r="993">
      <c r="E993" s="32"/>
      <c r="N993" s="48"/>
    </row>
    <row r="994">
      <c r="E994" s="32"/>
      <c r="N994" s="48"/>
    </row>
    <row r="995">
      <c r="E995" s="32"/>
      <c r="N995" s="48"/>
    </row>
    <row r="996">
      <c r="E996" s="32"/>
      <c r="N996" s="48"/>
    </row>
    <row r="997">
      <c r="E997" s="32"/>
      <c r="N997" s="48"/>
    </row>
    <row r="998">
      <c r="E998" s="32"/>
      <c r="N998" s="48"/>
    </row>
    <row r="999">
      <c r="E999" s="32"/>
      <c r="N999" s="48"/>
    </row>
    <row r="1000">
      <c r="E1000" s="32"/>
      <c r="N1000" s="48"/>
    </row>
    <row r="1001">
      <c r="E1001" s="32"/>
      <c r="N1001" s="48"/>
    </row>
  </sheetData>
  <conditionalFormatting sqref="C3 C13 C27">
    <cfRule type="cellIs" dxfId="1" priority="1" operator="greaterThan">
      <formula>0</formula>
    </cfRule>
  </conditionalFormatting>
  <conditionalFormatting sqref="C3 C10:C12 C62 C64:C65">
    <cfRule type="containsText" dxfId="0" priority="2" operator="containsText" text="1">
      <formula>NOT(ISERROR(SEARCH(("1"),(C3))))</formula>
    </cfRule>
  </conditionalFormatting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workbookViewId="0">
      <pane xSplit="2.0" topLeftCell="C1" activePane="topRight" state="frozen"/>
      <selection activeCell="D2" sqref="D2" pane="topRight"/>
    </sheetView>
  </sheetViews>
  <sheetFormatPr customHeight="1" defaultColWidth="12.63" defaultRowHeight="15.75"/>
  <cols>
    <col customWidth="1" min="1" max="1" width="13.38"/>
    <col customWidth="1" min="2" max="2" width="14.25"/>
    <col customWidth="1" min="3" max="3" width="13.38"/>
    <col customWidth="1" min="4" max="4" width="3.88"/>
    <col customWidth="1" min="5" max="5" width="13.0"/>
    <col customWidth="1" min="6" max="6" width="8.25"/>
    <col customWidth="1" min="7" max="11" width="13.13"/>
    <col customWidth="1" min="12" max="14" width="8.25"/>
    <col customWidth="1" min="15" max="15" width="5.0"/>
    <col customWidth="1" min="16" max="16" width="15.75"/>
    <col customWidth="1" min="17" max="17" width="9.75"/>
    <col customWidth="1" min="18" max="18" width="9.63"/>
    <col customWidth="1" min="19" max="20" width="8.25"/>
    <col customWidth="1" min="21" max="21" width="4.13"/>
    <col customWidth="1" min="22" max="22" width="13.5"/>
    <col customWidth="1" min="23" max="23" width="23.75"/>
    <col customWidth="1" min="24" max="51" width="8.25"/>
  </cols>
  <sheetData>
    <row r="1">
      <c r="A1" s="37" t="s">
        <v>245</v>
      </c>
      <c r="B1" s="21" t="s">
        <v>65</v>
      </c>
      <c r="C1" s="38" t="s">
        <v>78</v>
      </c>
      <c r="E1" s="12" t="s">
        <v>66</v>
      </c>
      <c r="F1" s="12" t="s">
        <v>67</v>
      </c>
      <c r="G1" s="12" t="s">
        <v>68</v>
      </c>
      <c r="H1" s="13" t="s">
        <v>69</v>
      </c>
      <c r="I1" s="13" t="s">
        <v>70</v>
      </c>
      <c r="J1" s="13" t="s">
        <v>71</v>
      </c>
      <c r="K1" s="12" t="s">
        <v>72</v>
      </c>
      <c r="L1" s="12" t="s">
        <v>73</v>
      </c>
      <c r="M1" s="12" t="s">
        <v>74</v>
      </c>
      <c r="N1" s="14"/>
      <c r="O1" s="15"/>
      <c r="P1" s="15"/>
      <c r="Q1" s="15"/>
      <c r="R1" s="15"/>
      <c r="T1" s="39"/>
      <c r="U1" s="38"/>
      <c r="V1" s="38" t="s">
        <v>75</v>
      </c>
      <c r="W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</row>
    <row r="2">
      <c r="A2" s="38" t="s">
        <v>87</v>
      </c>
      <c r="B2" s="54" t="s">
        <v>234</v>
      </c>
      <c r="C2" s="55" t="s">
        <v>246</v>
      </c>
      <c r="D2" s="38"/>
      <c r="E2" s="9" t="s">
        <v>79</v>
      </c>
      <c r="F2" s="9" t="s">
        <v>27</v>
      </c>
      <c r="G2" s="9" t="s">
        <v>43</v>
      </c>
      <c r="H2" s="40" t="s">
        <v>80</v>
      </c>
      <c r="I2" s="40" t="s">
        <v>27</v>
      </c>
      <c r="J2" s="40" t="s">
        <v>81</v>
      </c>
      <c r="K2" s="21" t="s">
        <v>80</v>
      </c>
      <c r="L2" s="21" t="s">
        <v>27</v>
      </c>
      <c r="M2" s="21" t="s">
        <v>81</v>
      </c>
      <c r="N2" s="50" t="s">
        <v>82</v>
      </c>
      <c r="O2" s="21"/>
      <c r="P2" s="21" t="s">
        <v>184</v>
      </c>
      <c r="Q2" s="21" t="s">
        <v>83</v>
      </c>
      <c r="R2" s="21" t="s">
        <v>84</v>
      </c>
      <c r="S2" s="21" t="s">
        <v>85</v>
      </c>
      <c r="T2" s="55" t="s">
        <v>86</v>
      </c>
      <c r="U2" s="42"/>
      <c r="V2" s="42" t="s">
        <v>87</v>
      </c>
      <c r="W2" s="36" t="s">
        <v>88</v>
      </c>
      <c r="X2" s="43" t="s">
        <v>89</v>
      </c>
      <c r="Y2" s="43" t="s">
        <v>82</v>
      </c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</row>
    <row r="3">
      <c r="A3" s="21" t="s">
        <v>247</v>
      </c>
      <c r="B3" s="67">
        <v>1.040002008E11</v>
      </c>
      <c r="C3" s="46">
        <v>0.0</v>
      </c>
      <c r="D3" s="46"/>
      <c r="E3" s="46">
        <v>2.0</v>
      </c>
      <c r="F3" s="46">
        <v>3.0</v>
      </c>
      <c r="G3" s="46">
        <v>8.0</v>
      </c>
      <c r="H3" s="18">
        <v>8.0</v>
      </c>
      <c r="I3" s="18">
        <v>7.0</v>
      </c>
      <c r="J3" s="18">
        <v>9.0</v>
      </c>
      <c r="K3" s="24">
        <f t="shared" ref="K3:M3" si="1">E3*H3</f>
        <v>16</v>
      </c>
      <c r="L3" s="24">
        <f t="shared" si="1"/>
        <v>21</v>
      </c>
      <c r="M3" s="24">
        <f t="shared" si="1"/>
        <v>72</v>
      </c>
      <c r="N3" s="48">
        <f t="shared" ref="N3:N132" si="3">sum(K3:M3)</f>
        <v>109</v>
      </c>
      <c r="O3" s="21"/>
      <c r="P3" s="68" t="s">
        <v>186</v>
      </c>
      <c r="Q3" s="23">
        <f>AVERAGE(N3:N5)</f>
        <v>159.3333333</v>
      </c>
      <c r="R3" s="24">
        <f>max(N3:N5)</f>
        <v>200</v>
      </c>
      <c r="S3" s="24">
        <f>MIN(N3:N5)</f>
        <v>109</v>
      </c>
      <c r="T3" s="9">
        <f>COUNT(N3:N5)</f>
        <v>3</v>
      </c>
      <c r="U3" s="21"/>
      <c r="V3" s="21" t="s">
        <v>248</v>
      </c>
      <c r="W3" s="21" t="s">
        <v>249</v>
      </c>
      <c r="X3" s="50" t="s">
        <v>93</v>
      </c>
      <c r="Y3" s="48">
        <v>211.0</v>
      </c>
      <c r="AA3" s="20"/>
    </row>
    <row r="4">
      <c r="A4" s="21" t="s">
        <v>185</v>
      </c>
      <c r="B4" s="44">
        <v>1.055072011E11</v>
      </c>
      <c r="C4" s="46">
        <v>0.0</v>
      </c>
      <c r="D4" s="46"/>
      <c r="E4" s="46">
        <v>10.0</v>
      </c>
      <c r="F4" s="46">
        <v>5.0</v>
      </c>
      <c r="G4" s="46">
        <v>6.0</v>
      </c>
      <c r="H4" s="18">
        <v>8.0</v>
      </c>
      <c r="I4" s="18">
        <v>7.0</v>
      </c>
      <c r="J4" s="18">
        <v>9.0</v>
      </c>
      <c r="K4" s="24">
        <f t="shared" ref="K4:M4" si="2">E4*H4</f>
        <v>80</v>
      </c>
      <c r="L4" s="24">
        <f t="shared" si="2"/>
        <v>35</v>
      </c>
      <c r="M4" s="24">
        <f t="shared" si="2"/>
        <v>54</v>
      </c>
      <c r="N4" s="48">
        <f t="shared" si="3"/>
        <v>169</v>
      </c>
      <c r="O4" s="21"/>
      <c r="P4" s="21" t="s">
        <v>98</v>
      </c>
      <c r="Q4" s="23">
        <f>AVERAGE(N6:N11)</f>
        <v>121.5</v>
      </c>
      <c r="R4" s="20">
        <f>max(N6:N11)</f>
        <v>139</v>
      </c>
      <c r="S4" s="24">
        <f>MIN(N6:N11)</f>
        <v>109</v>
      </c>
      <c r="T4" s="9">
        <f>COUNT(N6:N11)</f>
        <v>6</v>
      </c>
      <c r="U4" s="21"/>
      <c r="V4" s="21" t="s">
        <v>90</v>
      </c>
      <c r="W4" s="21" t="s">
        <v>92</v>
      </c>
      <c r="X4" s="50" t="s">
        <v>101</v>
      </c>
      <c r="Y4" s="48">
        <v>200.0</v>
      </c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</row>
    <row r="5">
      <c r="A5" s="21" t="s">
        <v>90</v>
      </c>
      <c r="B5" s="44">
        <v>1.6111922008E11</v>
      </c>
      <c r="C5" s="9">
        <v>0.0</v>
      </c>
      <c r="D5" s="9"/>
      <c r="E5" s="9">
        <v>5.0</v>
      </c>
      <c r="F5" s="9">
        <v>10.0</v>
      </c>
      <c r="G5" s="9">
        <v>10.0</v>
      </c>
      <c r="H5" s="18">
        <v>8.0</v>
      </c>
      <c r="I5" s="18">
        <v>7.0</v>
      </c>
      <c r="J5" s="18">
        <v>9.0</v>
      </c>
      <c r="K5" s="24">
        <f t="shared" ref="K5:M5" si="4">E5*H5</f>
        <v>40</v>
      </c>
      <c r="L5" s="24">
        <f t="shared" si="4"/>
        <v>70</v>
      </c>
      <c r="M5" s="24">
        <f t="shared" si="4"/>
        <v>90</v>
      </c>
      <c r="N5" s="48">
        <f t="shared" si="3"/>
        <v>200</v>
      </c>
      <c r="O5" s="21"/>
      <c r="P5" s="21" t="s">
        <v>107</v>
      </c>
      <c r="Q5" s="23">
        <f>AVERAGE(N12:N40)</f>
        <v>84.89655172</v>
      </c>
      <c r="R5" s="24">
        <f>max(N12:N40)</f>
        <v>137</v>
      </c>
      <c r="S5" s="24">
        <f>MIN(N12:N40)</f>
        <v>40</v>
      </c>
      <c r="T5" s="9">
        <f>COUNT(N12:N40)</f>
        <v>29</v>
      </c>
      <c r="U5" s="21"/>
      <c r="V5" s="21" t="s">
        <v>96</v>
      </c>
      <c r="W5" s="21" t="s">
        <v>92</v>
      </c>
      <c r="X5" s="50" t="s">
        <v>101</v>
      </c>
      <c r="Y5" s="48">
        <v>200.0</v>
      </c>
    </row>
    <row r="6">
      <c r="A6" s="21" t="s">
        <v>102</v>
      </c>
      <c r="B6" s="29">
        <v>1.03000201501E11</v>
      </c>
      <c r="C6" s="12">
        <v>0.0</v>
      </c>
      <c r="D6" s="69"/>
      <c r="E6" s="9">
        <v>3.0</v>
      </c>
      <c r="F6" s="9">
        <v>4.0</v>
      </c>
      <c r="G6" s="9">
        <v>8.0</v>
      </c>
      <c r="H6" s="18">
        <v>8.0</v>
      </c>
      <c r="I6" s="18">
        <v>7.0</v>
      </c>
      <c r="J6" s="18">
        <v>9.0</v>
      </c>
      <c r="K6" s="24">
        <f t="shared" ref="K6:M6" si="5">E6*H6</f>
        <v>24</v>
      </c>
      <c r="L6" s="24">
        <f t="shared" si="5"/>
        <v>28</v>
      </c>
      <c r="M6" s="24">
        <f t="shared" si="5"/>
        <v>72</v>
      </c>
      <c r="N6" s="48">
        <f t="shared" si="3"/>
        <v>124</v>
      </c>
      <c r="O6" s="21"/>
      <c r="P6" s="21" t="s">
        <v>112</v>
      </c>
      <c r="Q6" s="23">
        <f>AVERAGE(N41:N54,N143:N146)</f>
        <v>85.55555556</v>
      </c>
      <c r="R6" s="24">
        <f>max(N41:N54,N143:N146)</f>
        <v>107</v>
      </c>
      <c r="S6" s="24">
        <f>MIN(N41:N54,N143:N146)</f>
        <v>65</v>
      </c>
      <c r="T6" s="24">
        <f>COUNT(N41:N54,N143:N146)</f>
        <v>18</v>
      </c>
      <c r="U6" s="21"/>
      <c r="V6" s="21" t="s">
        <v>189</v>
      </c>
      <c r="W6" s="21" t="s">
        <v>190</v>
      </c>
      <c r="X6" s="50" t="s">
        <v>105</v>
      </c>
      <c r="Y6" s="48">
        <v>198.0</v>
      </c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</row>
    <row r="7">
      <c r="A7" s="21" t="s">
        <v>106</v>
      </c>
      <c r="B7" s="29">
        <v>1.030003E11</v>
      </c>
      <c r="C7" s="12">
        <v>0.0</v>
      </c>
      <c r="D7" s="69"/>
      <c r="E7" s="9">
        <v>2.0</v>
      </c>
      <c r="F7" s="9">
        <v>4.0</v>
      </c>
      <c r="G7" s="9">
        <v>8.0</v>
      </c>
      <c r="H7" s="18">
        <v>8.0</v>
      </c>
      <c r="I7" s="18">
        <v>7.0</v>
      </c>
      <c r="J7" s="18">
        <v>9.0</v>
      </c>
      <c r="K7" s="24">
        <f t="shared" ref="K7:M7" si="6">E7*H7</f>
        <v>16</v>
      </c>
      <c r="L7" s="24">
        <f t="shared" si="6"/>
        <v>28</v>
      </c>
      <c r="M7" s="24">
        <f t="shared" si="6"/>
        <v>72</v>
      </c>
      <c r="N7" s="48">
        <f t="shared" si="3"/>
        <v>116</v>
      </c>
      <c r="O7" s="21"/>
      <c r="P7" s="21" t="s">
        <v>115</v>
      </c>
      <c r="Q7" s="23">
        <f>N55</f>
        <v>112</v>
      </c>
      <c r="R7" s="24">
        <f>N55</f>
        <v>112</v>
      </c>
      <c r="S7" s="24">
        <f>N55</f>
        <v>112</v>
      </c>
      <c r="T7" s="21">
        <v>1.0</v>
      </c>
      <c r="U7" s="21"/>
      <c r="V7" s="21" t="s">
        <v>250</v>
      </c>
      <c r="W7" s="21" t="s">
        <v>251</v>
      </c>
      <c r="X7" s="50" t="s">
        <v>110</v>
      </c>
      <c r="Y7" s="50">
        <v>188.0</v>
      </c>
      <c r="AS7" s="20"/>
    </row>
    <row r="8">
      <c r="A8" s="21" t="s">
        <v>252</v>
      </c>
      <c r="B8" s="29">
        <v>1.03000700101E11</v>
      </c>
      <c r="C8" s="46">
        <v>0.0</v>
      </c>
      <c r="D8" s="46"/>
      <c r="E8" s="21">
        <v>3.0</v>
      </c>
      <c r="F8" s="21">
        <v>3.0</v>
      </c>
      <c r="G8" s="21">
        <v>8.0</v>
      </c>
      <c r="H8" s="18">
        <v>8.0</v>
      </c>
      <c r="I8" s="18">
        <v>7.0</v>
      </c>
      <c r="J8" s="18">
        <v>9.0</v>
      </c>
      <c r="K8" s="24">
        <f t="shared" ref="K8:M8" si="7">E8*H8</f>
        <v>24</v>
      </c>
      <c r="L8" s="24">
        <f t="shared" si="7"/>
        <v>21</v>
      </c>
      <c r="M8" s="24">
        <f t="shared" si="7"/>
        <v>72</v>
      </c>
      <c r="N8" s="48">
        <f t="shared" si="3"/>
        <v>117</v>
      </c>
      <c r="O8" s="21"/>
      <c r="P8" s="29" t="s">
        <v>118</v>
      </c>
      <c r="Q8" s="23">
        <f>AVERAGE(N56:N124)</f>
        <v>73.05797101</v>
      </c>
      <c r="R8" s="24">
        <f>max(N56:N124)</f>
        <v>105</v>
      </c>
      <c r="S8" s="24">
        <f>MIN(N56:N124)</f>
        <v>58</v>
      </c>
      <c r="T8" s="24">
        <f>COUNT(N56:N124)</f>
        <v>69</v>
      </c>
      <c r="U8" s="21"/>
      <c r="V8" s="21" t="s">
        <v>192</v>
      </c>
      <c r="W8" s="21" t="s">
        <v>193</v>
      </c>
      <c r="X8" s="50" t="s">
        <v>114</v>
      </c>
      <c r="Y8" s="48">
        <v>178.0</v>
      </c>
    </row>
    <row r="9">
      <c r="A9" s="21" t="s">
        <v>111</v>
      </c>
      <c r="B9" s="29">
        <v>1.030008001E11</v>
      </c>
      <c r="C9" s="12">
        <v>0.0</v>
      </c>
      <c r="D9" s="69"/>
      <c r="E9" s="9">
        <v>2.0</v>
      </c>
      <c r="F9" s="9">
        <v>3.0</v>
      </c>
      <c r="G9" s="9">
        <v>8.0</v>
      </c>
      <c r="H9" s="18">
        <v>8.0</v>
      </c>
      <c r="I9" s="18">
        <v>7.0</v>
      </c>
      <c r="J9" s="18">
        <v>9.0</v>
      </c>
      <c r="K9" s="24">
        <f t="shared" ref="K9:M9" si="8">E9*H9</f>
        <v>16</v>
      </c>
      <c r="L9" s="24">
        <f t="shared" si="8"/>
        <v>21</v>
      </c>
      <c r="M9" s="24">
        <f t="shared" si="8"/>
        <v>72</v>
      </c>
      <c r="N9" s="48">
        <f t="shared" si="3"/>
        <v>109</v>
      </c>
      <c r="O9" s="21"/>
      <c r="P9" s="21" t="s">
        <v>253</v>
      </c>
      <c r="Q9" s="23">
        <f t="shared" ref="Q9:Q10" si="10">N125</f>
        <v>110</v>
      </c>
      <c r="R9" s="24">
        <f t="shared" ref="R9:R10" si="11">N125</f>
        <v>110</v>
      </c>
      <c r="S9" s="24">
        <f t="shared" ref="S9:S10" si="12">N125</f>
        <v>110</v>
      </c>
      <c r="T9" s="21">
        <v>1.0</v>
      </c>
      <c r="U9" s="21"/>
      <c r="V9" s="21" t="s">
        <v>185</v>
      </c>
      <c r="W9" s="21" t="s">
        <v>194</v>
      </c>
      <c r="X9" s="50" t="s">
        <v>117</v>
      </c>
      <c r="Y9" s="50">
        <v>169.0</v>
      </c>
    </row>
    <row r="10">
      <c r="A10" s="21" t="s">
        <v>108</v>
      </c>
      <c r="B10" s="29">
        <v>1.03000801101E11</v>
      </c>
      <c r="C10" s="12">
        <v>0.0</v>
      </c>
      <c r="D10" s="69"/>
      <c r="E10" s="9">
        <v>3.0</v>
      </c>
      <c r="F10" s="9">
        <v>4.0</v>
      </c>
      <c r="G10" s="9">
        <v>8.0</v>
      </c>
      <c r="H10" s="18">
        <v>8.0</v>
      </c>
      <c r="I10" s="18">
        <v>7.0</v>
      </c>
      <c r="J10" s="18">
        <v>9.0</v>
      </c>
      <c r="K10" s="24">
        <f t="shared" ref="K10:M10" si="9">E10*H10</f>
        <v>24</v>
      </c>
      <c r="L10" s="24">
        <f t="shared" si="9"/>
        <v>28</v>
      </c>
      <c r="M10" s="24">
        <f t="shared" si="9"/>
        <v>72</v>
      </c>
      <c r="N10" s="48">
        <f t="shared" si="3"/>
        <v>124</v>
      </c>
      <c r="O10" s="21"/>
      <c r="P10" s="21" t="s">
        <v>254</v>
      </c>
      <c r="Q10" s="23">
        <f t="shared" si="10"/>
        <v>120</v>
      </c>
      <c r="R10" s="24">
        <f t="shared" si="11"/>
        <v>120</v>
      </c>
      <c r="S10" s="24">
        <f t="shared" si="12"/>
        <v>120</v>
      </c>
      <c r="T10" s="21">
        <v>1.0</v>
      </c>
      <c r="U10" s="21"/>
      <c r="V10" s="21" t="s">
        <v>195</v>
      </c>
      <c r="W10" s="21" t="s">
        <v>194</v>
      </c>
      <c r="X10" s="50" t="s">
        <v>117</v>
      </c>
      <c r="Y10" s="50">
        <v>169.0</v>
      </c>
    </row>
    <row r="11">
      <c r="A11" s="21" t="s">
        <v>235</v>
      </c>
      <c r="B11" s="29">
        <v>1.070025E11</v>
      </c>
      <c r="C11" s="46">
        <v>0.0</v>
      </c>
      <c r="D11" s="46"/>
      <c r="E11" s="46">
        <v>4.0</v>
      </c>
      <c r="F11" s="46">
        <v>5.0</v>
      </c>
      <c r="G11" s="46">
        <v>8.0</v>
      </c>
      <c r="H11" s="18">
        <v>8.0</v>
      </c>
      <c r="I11" s="18">
        <v>7.0</v>
      </c>
      <c r="J11" s="18">
        <v>9.0</v>
      </c>
      <c r="K11" s="24">
        <f t="shared" ref="K11:M11" si="13">E11*H11</f>
        <v>32</v>
      </c>
      <c r="L11" s="24">
        <f t="shared" si="13"/>
        <v>35</v>
      </c>
      <c r="M11" s="24">
        <f t="shared" si="13"/>
        <v>72</v>
      </c>
      <c r="N11" s="48">
        <f t="shared" si="3"/>
        <v>139</v>
      </c>
      <c r="O11" s="21"/>
      <c r="P11" s="21" t="s">
        <v>197</v>
      </c>
      <c r="Q11" s="23">
        <f>AVERAGE(N127:N132)</f>
        <v>90.5</v>
      </c>
      <c r="R11" s="24">
        <f>max(N127:N132)</f>
        <v>105</v>
      </c>
      <c r="S11" s="24">
        <f>MIN(N127:N132)</f>
        <v>74</v>
      </c>
      <c r="T11" s="24">
        <f>COUNT(N127:N132)</f>
        <v>6</v>
      </c>
      <c r="U11" s="21"/>
      <c r="V11" s="21" t="s">
        <v>255</v>
      </c>
      <c r="W11" s="21" t="s">
        <v>256</v>
      </c>
      <c r="X11" s="50" t="s">
        <v>120</v>
      </c>
      <c r="Y11" s="48">
        <v>167.0</v>
      </c>
    </row>
    <row r="12">
      <c r="A12" s="21" t="s">
        <v>196</v>
      </c>
      <c r="B12" s="29">
        <v>1.025002007E11</v>
      </c>
      <c r="C12" s="46">
        <v>0.0</v>
      </c>
      <c r="D12" s="46"/>
      <c r="E12" s="46">
        <v>8.0</v>
      </c>
      <c r="F12" s="46">
        <v>3.0</v>
      </c>
      <c r="G12" s="46">
        <v>4.0</v>
      </c>
      <c r="H12" s="18">
        <v>8.0</v>
      </c>
      <c r="I12" s="18">
        <v>7.0</v>
      </c>
      <c r="J12" s="18">
        <v>9.0</v>
      </c>
      <c r="K12" s="24">
        <f t="shared" ref="K12:M12" si="14">E12*H12</f>
        <v>64</v>
      </c>
      <c r="L12" s="24">
        <f t="shared" si="14"/>
        <v>21</v>
      </c>
      <c r="M12" s="24">
        <f t="shared" si="14"/>
        <v>36</v>
      </c>
      <c r="N12" s="48">
        <f t="shared" si="3"/>
        <v>121</v>
      </c>
      <c r="O12" s="21"/>
      <c r="P12" s="21" t="s">
        <v>257</v>
      </c>
      <c r="Q12" s="23">
        <f>AVERAGE(N134:N136)</f>
        <v>187.3333333</v>
      </c>
      <c r="R12" s="24">
        <f>max(N134:N136)</f>
        <v>211</v>
      </c>
      <c r="S12" s="24">
        <f>MIN(N134:N136)</f>
        <v>163</v>
      </c>
      <c r="T12" s="24">
        <f>COUNT(N134:N136)</f>
        <v>3</v>
      </c>
      <c r="U12" s="21"/>
      <c r="V12" s="21" t="s">
        <v>198</v>
      </c>
      <c r="W12" s="21" t="s">
        <v>199</v>
      </c>
      <c r="X12" s="50" t="s">
        <v>123</v>
      </c>
      <c r="Y12" s="48">
        <v>166.0</v>
      </c>
    </row>
    <row r="13">
      <c r="A13" s="21" t="s">
        <v>200</v>
      </c>
      <c r="B13" s="29">
        <v>1.025011005E11</v>
      </c>
      <c r="C13" s="46">
        <v>0.0</v>
      </c>
      <c r="D13" s="46"/>
      <c r="E13" s="46">
        <v>6.0</v>
      </c>
      <c r="F13" s="46">
        <v>3.0</v>
      </c>
      <c r="G13" s="46">
        <v>4.0</v>
      </c>
      <c r="H13" s="18">
        <v>8.0</v>
      </c>
      <c r="I13" s="18">
        <v>7.0</v>
      </c>
      <c r="J13" s="18">
        <v>9.0</v>
      </c>
      <c r="K13" s="24">
        <f t="shared" ref="K13:M13" si="15">E13*H13</f>
        <v>48</v>
      </c>
      <c r="L13" s="24">
        <f t="shared" si="15"/>
        <v>21</v>
      </c>
      <c r="M13" s="24">
        <f t="shared" si="15"/>
        <v>36</v>
      </c>
      <c r="N13" s="48">
        <f t="shared" si="3"/>
        <v>105</v>
      </c>
      <c r="O13" s="21"/>
      <c r="P13" s="21" t="s">
        <v>103</v>
      </c>
      <c r="Q13" s="23">
        <f t="shared" ref="Q13:Q18" si="17">N137</f>
        <v>200</v>
      </c>
      <c r="R13" s="24">
        <f t="shared" ref="R13:R18" si="18">N137</f>
        <v>200</v>
      </c>
      <c r="S13" s="24">
        <f t="shared" ref="S13:S18" si="19">N137</f>
        <v>200</v>
      </c>
      <c r="T13" s="21">
        <v>1.0</v>
      </c>
      <c r="U13" s="21"/>
      <c r="V13" s="21" t="s">
        <v>258</v>
      </c>
      <c r="W13" s="21" t="s">
        <v>259</v>
      </c>
      <c r="X13" s="50" t="s">
        <v>126</v>
      </c>
      <c r="Y13" s="48">
        <v>165.0</v>
      </c>
    </row>
    <row r="14">
      <c r="A14" s="21" t="s">
        <v>202</v>
      </c>
      <c r="B14" s="29">
        <v>1.025011011E11</v>
      </c>
      <c r="C14" s="46">
        <v>0.0</v>
      </c>
      <c r="D14" s="46"/>
      <c r="E14" s="46">
        <v>5.0</v>
      </c>
      <c r="F14" s="46">
        <v>2.0</v>
      </c>
      <c r="G14" s="46">
        <v>4.0</v>
      </c>
      <c r="H14" s="18">
        <v>8.0</v>
      </c>
      <c r="I14" s="18">
        <v>7.0</v>
      </c>
      <c r="J14" s="18">
        <v>9.0</v>
      </c>
      <c r="K14" s="24">
        <f t="shared" ref="K14:M14" si="16">E14*H14</f>
        <v>40</v>
      </c>
      <c r="L14" s="24">
        <f t="shared" si="16"/>
        <v>14</v>
      </c>
      <c r="M14" s="24">
        <f t="shared" si="16"/>
        <v>36</v>
      </c>
      <c r="N14" s="48">
        <f t="shared" si="3"/>
        <v>90</v>
      </c>
      <c r="O14" s="21"/>
      <c r="P14" s="21" t="s">
        <v>201</v>
      </c>
      <c r="Q14" s="23">
        <f t="shared" si="17"/>
        <v>153</v>
      </c>
      <c r="R14" s="24">
        <f t="shared" si="18"/>
        <v>153</v>
      </c>
      <c r="S14" s="24">
        <f t="shared" si="19"/>
        <v>153</v>
      </c>
      <c r="T14" s="21">
        <v>1.0</v>
      </c>
      <c r="U14" s="21"/>
      <c r="V14" s="21" t="s">
        <v>260</v>
      </c>
      <c r="X14" s="50" t="s">
        <v>214</v>
      </c>
      <c r="Y14" s="48">
        <v>165.0</v>
      </c>
    </row>
    <row r="15">
      <c r="A15" s="21" t="s">
        <v>205</v>
      </c>
      <c r="B15" s="29">
        <v>1.02501200601E11</v>
      </c>
      <c r="C15" s="46">
        <v>0.0</v>
      </c>
      <c r="D15" s="46"/>
      <c r="E15" s="46">
        <v>9.0</v>
      </c>
      <c r="F15" s="46">
        <v>2.0</v>
      </c>
      <c r="G15" s="46">
        <v>4.0</v>
      </c>
      <c r="H15" s="18">
        <v>8.0</v>
      </c>
      <c r="I15" s="18">
        <v>7.0</v>
      </c>
      <c r="J15" s="18">
        <v>9.0</v>
      </c>
      <c r="K15" s="24">
        <f t="shared" ref="K15:M15" si="20">E15*H15</f>
        <v>72</v>
      </c>
      <c r="L15" s="24">
        <f t="shared" si="20"/>
        <v>14</v>
      </c>
      <c r="M15" s="24">
        <f t="shared" si="20"/>
        <v>36</v>
      </c>
      <c r="N15" s="48">
        <f t="shared" si="3"/>
        <v>122</v>
      </c>
      <c r="O15" s="21"/>
      <c r="P15" s="21" t="s">
        <v>261</v>
      </c>
      <c r="Q15" s="23">
        <f t="shared" si="17"/>
        <v>117</v>
      </c>
      <c r="R15" s="24">
        <f t="shared" si="18"/>
        <v>117</v>
      </c>
      <c r="S15" s="24">
        <f t="shared" si="19"/>
        <v>117</v>
      </c>
      <c r="T15" s="21">
        <v>1.0</v>
      </c>
      <c r="U15" s="21"/>
      <c r="V15" s="21" t="s">
        <v>262</v>
      </c>
      <c r="W15" s="21" t="s">
        <v>263</v>
      </c>
      <c r="X15" s="48"/>
      <c r="Y15" s="48">
        <v>163.0</v>
      </c>
    </row>
    <row r="16">
      <c r="A16" s="21" t="s">
        <v>209</v>
      </c>
      <c r="B16" s="29">
        <v>1.02501900102E11</v>
      </c>
      <c r="C16" s="46">
        <v>0.0</v>
      </c>
      <c r="D16" s="46"/>
      <c r="E16" s="46">
        <v>8.0</v>
      </c>
      <c r="F16" s="46">
        <v>3.0</v>
      </c>
      <c r="G16" s="46">
        <v>4.0</v>
      </c>
      <c r="H16" s="18">
        <v>8.0</v>
      </c>
      <c r="I16" s="18">
        <v>7.0</v>
      </c>
      <c r="J16" s="18">
        <v>9.0</v>
      </c>
      <c r="K16" s="24">
        <f t="shared" ref="K16:M16" si="21">E16*H16</f>
        <v>64</v>
      </c>
      <c r="L16" s="24">
        <f t="shared" si="21"/>
        <v>21</v>
      </c>
      <c r="M16" s="24">
        <f t="shared" si="21"/>
        <v>36</v>
      </c>
      <c r="N16" s="48">
        <f t="shared" si="3"/>
        <v>121</v>
      </c>
      <c r="O16" s="21"/>
      <c r="P16" s="21" t="s">
        <v>264</v>
      </c>
      <c r="Q16" s="23">
        <f t="shared" si="17"/>
        <v>90</v>
      </c>
      <c r="R16" s="24">
        <f t="shared" si="18"/>
        <v>90</v>
      </c>
      <c r="S16" s="24">
        <f t="shared" si="19"/>
        <v>90</v>
      </c>
      <c r="T16" s="21">
        <v>1.0</v>
      </c>
      <c r="U16" s="21"/>
      <c r="V16" s="21" t="s">
        <v>99</v>
      </c>
      <c r="X16" s="48"/>
      <c r="Y16" s="48">
        <v>156.0</v>
      </c>
    </row>
    <row r="17">
      <c r="A17" s="21" t="s">
        <v>211</v>
      </c>
      <c r="B17" s="29">
        <v>1.025059005E11</v>
      </c>
      <c r="C17" s="46">
        <v>0.0</v>
      </c>
      <c r="D17" s="46"/>
      <c r="E17" s="46">
        <v>6.0</v>
      </c>
      <c r="F17" s="46">
        <v>5.0</v>
      </c>
      <c r="G17" s="46">
        <v>6.0</v>
      </c>
      <c r="H17" s="18">
        <v>8.0</v>
      </c>
      <c r="I17" s="18">
        <v>7.0</v>
      </c>
      <c r="J17" s="18">
        <v>9.0</v>
      </c>
      <c r="K17" s="24">
        <f t="shared" ref="K17:M17" si="22">E17*H17</f>
        <v>48</v>
      </c>
      <c r="L17" s="24">
        <f t="shared" si="22"/>
        <v>35</v>
      </c>
      <c r="M17" s="24">
        <f t="shared" si="22"/>
        <v>54</v>
      </c>
      <c r="N17" s="48">
        <f t="shared" si="3"/>
        <v>137</v>
      </c>
      <c r="O17" s="21"/>
      <c r="P17" s="21" t="s">
        <v>206</v>
      </c>
      <c r="Q17" s="23">
        <f t="shared" si="17"/>
        <v>90</v>
      </c>
      <c r="R17" s="24">
        <f t="shared" si="18"/>
        <v>90</v>
      </c>
      <c r="S17" s="24">
        <f t="shared" si="19"/>
        <v>90</v>
      </c>
      <c r="T17" s="21">
        <v>1.0</v>
      </c>
      <c r="U17" s="21"/>
      <c r="V17" s="21" t="s">
        <v>265</v>
      </c>
      <c r="X17" s="48"/>
      <c r="Y17" s="48">
        <v>155.0</v>
      </c>
    </row>
    <row r="18">
      <c r="A18" s="21" t="s">
        <v>266</v>
      </c>
      <c r="B18" s="29">
        <v>1.030005001E11</v>
      </c>
      <c r="C18" s="9">
        <v>0.0</v>
      </c>
      <c r="D18" s="69"/>
      <c r="E18" s="9">
        <v>2.0</v>
      </c>
      <c r="F18" s="9">
        <v>3.0</v>
      </c>
      <c r="G18" s="9">
        <v>4.0</v>
      </c>
      <c r="H18" s="18">
        <v>8.0</v>
      </c>
      <c r="I18" s="18">
        <v>7.0</v>
      </c>
      <c r="J18" s="18">
        <v>9.0</v>
      </c>
      <c r="K18" s="24">
        <f t="shared" ref="K18:M18" si="23">E18*H18</f>
        <v>16</v>
      </c>
      <c r="L18" s="24">
        <f t="shared" si="23"/>
        <v>21</v>
      </c>
      <c r="M18" s="24">
        <f t="shared" si="23"/>
        <v>36</v>
      </c>
      <c r="N18" s="48">
        <f t="shared" si="3"/>
        <v>73</v>
      </c>
      <c r="O18" s="21"/>
      <c r="P18" s="21" t="s">
        <v>210</v>
      </c>
      <c r="Q18" s="23">
        <f t="shared" si="17"/>
        <v>166</v>
      </c>
      <c r="R18" s="24">
        <f t="shared" si="18"/>
        <v>166</v>
      </c>
      <c r="S18" s="24">
        <f t="shared" si="19"/>
        <v>166</v>
      </c>
      <c r="T18" s="21">
        <v>1.0</v>
      </c>
      <c r="U18" s="21"/>
      <c r="V18" s="21" t="s">
        <v>203</v>
      </c>
      <c r="X18" s="48"/>
      <c r="Y18" s="48">
        <v>153.0</v>
      </c>
    </row>
    <row r="19">
      <c r="A19" s="21" t="s">
        <v>267</v>
      </c>
      <c r="B19" s="29">
        <v>1.030005004E11</v>
      </c>
      <c r="C19" s="46">
        <v>0.0</v>
      </c>
      <c r="D19" s="46"/>
      <c r="E19" s="46">
        <v>1.0</v>
      </c>
      <c r="F19" s="46">
        <v>1.0</v>
      </c>
      <c r="G19" s="46">
        <v>4.0</v>
      </c>
      <c r="H19" s="18">
        <v>8.0</v>
      </c>
      <c r="I19" s="18">
        <v>7.0</v>
      </c>
      <c r="J19" s="18">
        <v>9.0</v>
      </c>
      <c r="K19" s="24">
        <f t="shared" ref="K19:M19" si="24">E19*H19</f>
        <v>8</v>
      </c>
      <c r="L19" s="24">
        <f t="shared" si="24"/>
        <v>7</v>
      </c>
      <c r="M19" s="24">
        <f t="shared" si="24"/>
        <v>36</v>
      </c>
      <c r="N19" s="48">
        <f t="shared" si="3"/>
        <v>51</v>
      </c>
      <c r="O19" s="21"/>
      <c r="P19" s="21" t="s">
        <v>268</v>
      </c>
      <c r="Q19" s="23">
        <f>N147</f>
        <v>91</v>
      </c>
      <c r="R19" s="24">
        <f>N147</f>
        <v>91</v>
      </c>
      <c r="S19" s="24">
        <f>R19</f>
        <v>91</v>
      </c>
      <c r="T19" s="21">
        <v>1.0</v>
      </c>
      <c r="U19" s="21"/>
      <c r="V19" s="21" t="s">
        <v>269</v>
      </c>
      <c r="X19" s="48"/>
      <c r="Y19" s="48">
        <v>151.0</v>
      </c>
    </row>
    <row r="20">
      <c r="A20" s="21" t="s">
        <v>270</v>
      </c>
      <c r="B20" s="29">
        <v>1.040001001E11</v>
      </c>
      <c r="C20" s="46">
        <v>0.0</v>
      </c>
      <c r="D20" s="46"/>
      <c r="E20" s="46">
        <v>2.0</v>
      </c>
      <c r="F20" s="46">
        <v>1.0</v>
      </c>
      <c r="G20" s="46">
        <v>2.0</v>
      </c>
      <c r="H20" s="18">
        <v>8.0</v>
      </c>
      <c r="I20" s="18">
        <v>7.0</v>
      </c>
      <c r="J20" s="18">
        <v>9.0</v>
      </c>
      <c r="K20" s="24">
        <f t="shared" ref="K20:M20" si="25">E20*H20</f>
        <v>16</v>
      </c>
      <c r="L20" s="24">
        <f t="shared" si="25"/>
        <v>7</v>
      </c>
      <c r="M20" s="24">
        <f t="shared" si="25"/>
        <v>18</v>
      </c>
      <c r="N20" s="48">
        <f t="shared" si="3"/>
        <v>41</v>
      </c>
      <c r="O20" s="21"/>
      <c r="P20" s="21" t="s">
        <v>212</v>
      </c>
      <c r="Q20" s="23">
        <f>AVERAGE(N148:N187)</f>
        <v>102.225</v>
      </c>
      <c r="R20" s="24">
        <f>max(N148:N187)</f>
        <v>198</v>
      </c>
      <c r="S20" s="24">
        <f>MIN(N148:N187)</f>
        <v>48</v>
      </c>
      <c r="T20" s="21">
        <f>COUNT(N148:N187)</f>
        <v>40</v>
      </c>
      <c r="U20" s="21"/>
      <c r="V20" s="21" t="s">
        <v>271</v>
      </c>
      <c r="X20" s="48"/>
      <c r="Y20" s="48">
        <v>147.0</v>
      </c>
    </row>
    <row r="21">
      <c r="A21" s="21" t="s">
        <v>121</v>
      </c>
      <c r="B21" s="29">
        <v>1.040004005E11</v>
      </c>
      <c r="C21" s="9">
        <v>0.0</v>
      </c>
      <c r="D21" s="69"/>
      <c r="E21" s="9">
        <v>2.0</v>
      </c>
      <c r="F21" s="9">
        <v>1.0</v>
      </c>
      <c r="G21" s="9">
        <v>2.0</v>
      </c>
      <c r="H21" s="18">
        <v>8.0</v>
      </c>
      <c r="I21" s="18">
        <v>7.0</v>
      </c>
      <c r="J21" s="18">
        <v>9.0</v>
      </c>
      <c r="K21" s="24">
        <f t="shared" ref="K21:M21" si="26">E21*H21</f>
        <v>16</v>
      </c>
      <c r="L21" s="24">
        <f t="shared" si="26"/>
        <v>7</v>
      </c>
      <c r="M21" s="24">
        <f t="shared" si="26"/>
        <v>18</v>
      </c>
      <c r="N21" s="48">
        <f t="shared" si="3"/>
        <v>41</v>
      </c>
      <c r="O21" s="21"/>
      <c r="P21" s="21" t="s">
        <v>216</v>
      </c>
      <c r="Q21" s="23">
        <f>AVERAGE(N188:N193)</f>
        <v>135.5</v>
      </c>
      <c r="R21" s="24">
        <f>max(N188:N193)</f>
        <v>165</v>
      </c>
      <c r="S21" s="24">
        <f>MIN(N188:N193)</f>
        <v>100</v>
      </c>
      <c r="T21" s="21">
        <f>COUNT(N188:N193)</f>
        <v>6</v>
      </c>
      <c r="U21" s="21"/>
      <c r="V21" s="21" t="s">
        <v>272</v>
      </c>
      <c r="X21" s="48"/>
      <c r="Y21" s="48">
        <v>142.0</v>
      </c>
    </row>
    <row r="22">
      <c r="A22" s="21" t="s">
        <v>273</v>
      </c>
      <c r="B22" s="29">
        <v>1.040004013E11</v>
      </c>
      <c r="C22" s="46">
        <v>0.0</v>
      </c>
      <c r="D22" s="46"/>
      <c r="E22" s="46">
        <v>1.0</v>
      </c>
      <c r="F22" s="46">
        <v>2.0</v>
      </c>
      <c r="G22" s="46">
        <v>2.0</v>
      </c>
      <c r="H22" s="18">
        <v>8.0</v>
      </c>
      <c r="I22" s="18">
        <v>7.0</v>
      </c>
      <c r="J22" s="18">
        <v>9.0</v>
      </c>
      <c r="K22" s="24">
        <f t="shared" ref="K22:M22" si="27">E22*H22</f>
        <v>8</v>
      </c>
      <c r="L22" s="24">
        <f t="shared" si="27"/>
        <v>14</v>
      </c>
      <c r="M22" s="24">
        <f t="shared" si="27"/>
        <v>18</v>
      </c>
      <c r="N22" s="48">
        <f t="shared" si="3"/>
        <v>40</v>
      </c>
      <c r="O22" s="21"/>
      <c r="P22" s="21" t="s">
        <v>274</v>
      </c>
      <c r="Q22" s="23">
        <f t="shared" ref="Q22:Q23" si="29">N194</f>
        <v>101</v>
      </c>
      <c r="R22" s="24">
        <f t="shared" ref="R22:R23" si="30">N194</f>
        <v>101</v>
      </c>
      <c r="S22" s="24">
        <f t="shared" ref="S22:S23" si="31">R22</f>
        <v>101</v>
      </c>
      <c r="T22" s="21">
        <v>1.0</v>
      </c>
      <c r="U22" s="21"/>
      <c r="V22" s="21" t="s">
        <v>275</v>
      </c>
      <c r="X22" s="48"/>
      <c r="Y22" s="48">
        <v>142.0</v>
      </c>
    </row>
    <row r="23">
      <c r="A23" s="21" t="s">
        <v>124</v>
      </c>
      <c r="B23" s="29">
        <v>1.045015001E11</v>
      </c>
      <c r="C23" s="9">
        <v>0.0</v>
      </c>
      <c r="D23" s="69"/>
      <c r="E23" s="9">
        <v>1.0</v>
      </c>
      <c r="F23" s="9">
        <v>2.0</v>
      </c>
      <c r="G23" s="9">
        <v>2.0</v>
      </c>
      <c r="H23" s="18">
        <v>8.0</v>
      </c>
      <c r="I23" s="18">
        <v>7.0</v>
      </c>
      <c r="J23" s="18">
        <v>9.0</v>
      </c>
      <c r="K23" s="24">
        <f t="shared" ref="K23:M23" si="28">E23*H23</f>
        <v>8</v>
      </c>
      <c r="L23" s="24">
        <f t="shared" si="28"/>
        <v>14</v>
      </c>
      <c r="M23" s="24">
        <f t="shared" si="28"/>
        <v>18</v>
      </c>
      <c r="N23" s="48">
        <f t="shared" si="3"/>
        <v>40</v>
      </c>
      <c r="O23" s="21"/>
      <c r="P23" s="21" t="s">
        <v>276</v>
      </c>
      <c r="Q23" s="23">
        <f t="shared" si="29"/>
        <v>105</v>
      </c>
      <c r="R23" s="24">
        <f t="shared" si="30"/>
        <v>105</v>
      </c>
      <c r="S23" s="24">
        <f t="shared" si="31"/>
        <v>105</v>
      </c>
      <c r="T23" s="21">
        <v>1.0</v>
      </c>
      <c r="U23" s="21"/>
      <c r="V23" s="21" t="s">
        <v>277</v>
      </c>
      <c r="X23" s="48"/>
      <c r="Y23" s="48">
        <v>141.0</v>
      </c>
    </row>
    <row r="24">
      <c r="A24" s="21" t="s">
        <v>278</v>
      </c>
      <c r="B24" s="29">
        <v>1.04501500201E11</v>
      </c>
      <c r="C24" s="46">
        <v>0.0</v>
      </c>
      <c r="D24" s="46"/>
      <c r="E24" s="46">
        <v>1.0</v>
      </c>
      <c r="F24" s="46">
        <v>3.0</v>
      </c>
      <c r="G24" s="46">
        <v>2.0</v>
      </c>
      <c r="H24" s="18">
        <v>8.0</v>
      </c>
      <c r="I24" s="18">
        <v>7.0</v>
      </c>
      <c r="J24" s="18">
        <v>9.0</v>
      </c>
      <c r="K24" s="24">
        <f t="shared" ref="K24:M24" si="32">E24*H24</f>
        <v>8</v>
      </c>
      <c r="L24" s="24">
        <f t="shared" si="32"/>
        <v>21</v>
      </c>
      <c r="M24" s="24">
        <f t="shared" si="32"/>
        <v>18</v>
      </c>
      <c r="N24" s="48">
        <f t="shared" si="3"/>
        <v>47</v>
      </c>
      <c r="O24" s="21"/>
      <c r="P24" s="21" t="s">
        <v>218</v>
      </c>
      <c r="Q24" s="23">
        <f>AVERAGE(N188:N193)</f>
        <v>135.5</v>
      </c>
      <c r="R24" s="24">
        <f>max(N196:N209)</f>
        <v>167</v>
      </c>
      <c r="S24" s="24">
        <f>MIN(N196:N209)</f>
        <v>81</v>
      </c>
      <c r="T24" s="24">
        <f>COUNT(N196:N209)</f>
        <v>14</v>
      </c>
      <c r="U24" s="21"/>
      <c r="V24" s="21" t="s">
        <v>279</v>
      </c>
      <c r="X24" s="48"/>
      <c r="Y24" s="48">
        <v>140.0</v>
      </c>
    </row>
    <row r="25">
      <c r="A25" s="21" t="s">
        <v>280</v>
      </c>
      <c r="B25" s="29">
        <v>1.04502000001E11</v>
      </c>
      <c r="C25" s="46">
        <v>0.0</v>
      </c>
      <c r="D25" s="46"/>
      <c r="E25" s="46">
        <v>2.0</v>
      </c>
      <c r="F25" s="46">
        <v>7.0</v>
      </c>
      <c r="G25" s="46">
        <v>6.0</v>
      </c>
      <c r="H25" s="18">
        <v>8.0</v>
      </c>
      <c r="I25" s="18">
        <v>7.0</v>
      </c>
      <c r="J25" s="18">
        <v>9.0</v>
      </c>
      <c r="K25" s="24">
        <f t="shared" ref="K25:M25" si="33">E25*H25</f>
        <v>16</v>
      </c>
      <c r="L25" s="24">
        <f t="shared" si="33"/>
        <v>49</v>
      </c>
      <c r="M25" s="24">
        <f t="shared" si="33"/>
        <v>54</v>
      </c>
      <c r="N25" s="48">
        <f t="shared" si="3"/>
        <v>119</v>
      </c>
      <c r="O25" s="21"/>
      <c r="P25" s="21" t="s">
        <v>281</v>
      </c>
      <c r="Q25" s="23">
        <f>N210</f>
        <v>126</v>
      </c>
      <c r="R25" s="24">
        <f>N210</f>
        <v>126</v>
      </c>
      <c r="S25" s="24">
        <f>R25</f>
        <v>126</v>
      </c>
      <c r="T25" s="21">
        <v>1.0</v>
      </c>
      <c r="U25" s="21"/>
      <c r="V25" s="21" t="s">
        <v>235</v>
      </c>
      <c r="X25" s="48"/>
      <c r="Y25" s="48">
        <v>139.0</v>
      </c>
    </row>
    <row r="26">
      <c r="A26" s="21" t="s">
        <v>127</v>
      </c>
      <c r="B26" s="29">
        <v>1.045026001E11</v>
      </c>
      <c r="C26" s="9">
        <v>0.0</v>
      </c>
      <c r="D26" s="69"/>
      <c r="E26" s="9">
        <v>1.0</v>
      </c>
      <c r="F26" s="9">
        <v>3.0</v>
      </c>
      <c r="G26" s="9">
        <v>4.0</v>
      </c>
      <c r="H26" s="18">
        <v>8.0</v>
      </c>
      <c r="I26" s="18">
        <v>7.0</v>
      </c>
      <c r="J26" s="18">
        <v>9.0</v>
      </c>
      <c r="K26" s="24">
        <f t="shared" ref="K26:M26" si="34">E26*H26</f>
        <v>8</v>
      </c>
      <c r="L26" s="24">
        <f t="shared" si="34"/>
        <v>21</v>
      </c>
      <c r="M26" s="24">
        <f t="shared" si="34"/>
        <v>36</v>
      </c>
      <c r="N26" s="48">
        <f t="shared" si="3"/>
        <v>65</v>
      </c>
      <c r="O26" s="21"/>
      <c r="P26" s="21" t="s">
        <v>95</v>
      </c>
      <c r="Q26" s="23">
        <f>AVERAGE(N211:N215)</f>
        <v>130.4</v>
      </c>
      <c r="R26" s="24">
        <f>max(N211:N215)</f>
        <v>142</v>
      </c>
      <c r="S26" s="24">
        <f>MIN(N211:N215)</f>
        <v>119</v>
      </c>
      <c r="T26" s="24">
        <f>COUNT(N211:N215)</f>
        <v>5</v>
      </c>
      <c r="U26" s="21"/>
      <c r="V26" s="21" t="s">
        <v>282</v>
      </c>
      <c r="X26" s="48"/>
      <c r="Y26" s="48">
        <v>139.0</v>
      </c>
    </row>
    <row r="27">
      <c r="A27" s="21" t="s">
        <v>283</v>
      </c>
      <c r="B27" s="29">
        <v>1.055020001E11</v>
      </c>
      <c r="C27" s="21">
        <v>0.0</v>
      </c>
      <c r="D27" s="21"/>
      <c r="E27" s="9">
        <v>1.0</v>
      </c>
      <c r="F27" s="9">
        <v>3.0</v>
      </c>
      <c r="G27" s="9">
        <v>4.0</v>
      </c>
      <c r="H27" s="18">
        <v>8.0</v>
      </c>
      <c r="I27" s="18">
        <v>7.0</v>
      </c>
      <c r="J27" s="18">
        <v>9.0</v>
      </c>
      <c r="K27" s="24">
        <f t="shared" ref="K27:M27" si="35">E27*H27</f>
        <v>8</v>
      </c>
      <c r="L27" s="24">
        <f t="shared" si="35"/>
        <v>21</v>
      </c>
      <c r="M27" s="24">
        <f t="shared" si="35"/>
        <v>36</v>
      </c>
      <c r="N27" s="48">
        <f t="shared" si="3"/>
        <v>65</v>
      </c>
      <c r="O27" s="21"/>
      <c r="P27" s="21" t="s">
        <v>220</v>
      </c>
      <c r="Q27" s="23">
        <f t="shared" ref="Q27:Q29" si="37">N216</f>
        <v>106</v>
      </c>
      <c r="R27" s="24">
        <f t="shared" ref="R27:R29" si="38">N216</f>
        <v>106</v>
      </c>
      <c r="S27" s="24">
        <f t="shared" ref="S27:S29" si="39">R27</f>
        <v>106</v>
      </c>
      <c r="T27" s="21">
        <v>1.0</v>
      </c>
      <c r="U27" s="21"/>
      <c r="V27" s="21" t="s">
        <v>284</v>
      </c>
      <c r="X27" s="48"/>
      <c r="Y27" s="48">
        <v>139.0</v>
      </c>
    </row>
    <row r="28">
      <c r="A28" s="21" t="s">
        <v>285</v>
      </c>
      <c r="B28" s="29">
        <v>1.055034006E11</v>
      </c>
      <c r="C28" s="46">
        <v>0.0</v>
      </c>
      <c r="D28" s="46"/>
      <c r="E28" s="46">
        <v>7.0</v>
      </c>
      <c r="F28" s="46">
        <v>5.0</v>
      </c>
      <c r="G28" s="46">
        <v>4.0</v>
      </c>
      <c r="H28" s="18">
        <v>8.0</v>
      </c>
      <c r="I28" s="18">
        <v>7.0</v>
      </c>
      <c r="J28" s="18">
        <v>9.0</v>
      </c>
      <c r="K28" s="24">
        <f t="shared" ref="K28:M28" si="36">E28*H28</f>
        <v>56</v>
      </c>
      <c r="L28" s="24">
        <f t="shared" si="36"/>
        <v>35</v>
      </c>
      <c r="M28" s="24">
        <f t="shared" si="36"/>
        <v>36</v>
      </c>
      <c r="N28" s="48">
        <f t="shared" si="3"/>
        <v>127</v>
      </c>
      <c r="O28" s="21"/>
      <c r="P28" s="21" t="s">
        <v>221</v>
      </c>
      <c r="Q28" s="23">
        <f t="shared" si="37"/>
        <v>178</v>
      </c>
      <c r="R28" s="24">
        <f t="shared" si="38"/>
        <v>178</v>
      </c>
      <c r="S28" s="24">
        <f t="shared" si="39"/>
        <v>178</v>
      </c>
      <c r="T28" s="21">
        <v>1.0</v>
      </c>
      <c r="U28" s="21"/>
      <c r="V28" s="21" t="s">
        <v>207</v>
      </c>
      <c r="X28" s="48"/>
      <c r="Y28" s="48">
        <v>138.0</v>
      </c>
    </row>
    <row r="29">
      <c r="A29" s="21" t="s">
        <v>286</v>
      </c>
      <c r="B29" s="29">
        <v>1.055056001E11</v>
      </c>
      <c r="C29" s="46">
        <v>0.0</v>
      </c>
      <c r="D29" s="46"/>
      <c r="E29" s="46">
        <v>8.0</v>
      </c>
      <c r="F29" s="46">
        <v>5.0</v>
      </c>
      <c r="G29" s="46">
        <v>4.0</v>
      </c>
      <c r="H29" s="18">
        <v>8.0</v>
      </c>
      <c r="I29" s="18">
        <v>7.0</v>
      </c>
      <c r="J29" s="18">
        <v>9.0</v>
      </c>
      <c r="K29" s="24">
        <f t="shared" ref="K29:M29" si="40">E29*H29</f>
        <v>64</v>
      </c>
      <c r="L29" s="24">
        <f t="shared" si="40"/>
        <v>35</v>
      </c>
      <c r="M29" s="24">
        <f t="shared" si="40"/>
        <v>36</v>
      </c>
      <c r="N29" s="48">
        <f t="shared" si="3"/>
        <v>135</v>
      </c>
      <c r="O29" s="21"/>
      <c r="P29" s="21" t="s">
        <v>99</v>
      </c>
      <c r="Q29" s="23">
        <f t="shared" si="37"/>
        <v>156</v>
      </c>
      <c r="R29" s="24">
        <f t="shared" si="38"/>
        <v>156</v>
      </c>
      <c r="S29" s="24">
        <f t="shared" si="39"/>
        <v>156</v>
      </c>
      <c r="T29" s="21">
        <v>1.0</v>
      </c>
      <c r="U29" s="21"/>
      <c r="V29" s="21" t="s">
        <v>211</v>
      </c>
      <c r="X29" s="48"/>
      <c r="Y29" s="48">
        <v>137.0</v>
      </c>
    </row>
    <row r="30">
      <c r="A30" s="21" t="s">
        <v>287</v>
      </c>
      <c r="B30" s="29">
        <v>1.05505600401E11</v>
      </c>
      <c r="C30" s="46">
        <v>0.0</v>
      </c>
      <c r="D30" s="46"/>
      <c r="E30" s="46">
        <v>8.0</v>
      </c>
      <c r="F30" s="46">
        <v>2.0</v>
      </c>
      <c r="G30" s="46">
        <v>6.0</v>
      </c>
      <c r="H30" s="18">
        <v>8.0</v>
      </c>
      <c r="I30" s="18">
        <v>7.0</v>
      </c>
      <c r="J30" s="18">
        <v>9.0</v>
      </c>
      <c r="K30" s="24">
        <f t="shared" ref="K30:M30" si="41">E30*H30</f>
        <v>64</v>
      </c>
      <c r="L30" s="24">
        <f t="shared" si="41"/>
        <v>14</v>
      </c>
      <c r="M30" s="24">
        <f t="shared" si="41"/>
        <v>54</v>
      </c>
      <c r="N30" s="48">
        <f t="shared" si="3"/>
        <v>132</v>
      </c>
      <c r="U30" s="21"/>
      <c r="V30" s="21" t="s">
        <v>213</v>
      </c>
      <c r="X30" s="48"/>
      <c r="Y30" s="48">
        <v>137.0</v>
      </c>
    </row>
    <row r="31">
      <c r="A31" s="21" t="s">
        <v>288</v>
      </c>
      <c r="B31" s="29">
        <v>1.055057003E11</v>
      </c>
      <c r="C31" s="46">
        <v>0.0</v>
      </c>
      <c r="D31" s="46"/>
      <c r="E31" s="46">
        <v>2.0</v>
      </c>
      <c r="F31" s="46">
        <v>2.0</v>
      </c>
      <c r="G31" s="46">
        <v>6.0</v>
      </c>
      <c r="H31" s="18">
        <v>8.0</v>
      </c>
      <c r="I31" s="18">
        <v>7.0</v>
      </c>
      <c r="J31" s="18">
        <v>9.0</v>
      </c>
      <c r="K31" s="24">
        <f t="shared" ref="K31:M31" si="42">E31*H31</f>
        <v>16</v>
      </c>
      <c r="L31" s="24">
        <f t="shared" si="42"/>
        <v>14</v>
      </c>
      <c r="M31" s="24">
        <f t="shared" si="42"/>
        <v>54</v>
      </c>
      <c r="N31" s="48">
        <f t="shared" si="3"/>
        <v>84</v>
      </c>
      <c r="U31" s="21"/>
      <c r="V31" s="21" t="s">
        <v>286</v>
      </c>
      <c r="X31" s="48"/>
      <c r="Y31" s="48">
        <v>135.0</v>
      </c>
    </row>
    <row r="32">
      <c r="A32" s="21" t="s">
        <v>289</v>
      </c>
      <c r="B32" s="29">
        <v>1.060004007E11</v>
      </c>
      <c r="C32" s="46">
        <v>0.0</v>
      </c>
      <c r="D32" s="46"/>
      <c r="E32" s="46">
        <v>3.0</v>
      </c>
      <c r="F32" s="46">
        <v>2.0</v>
      </c>
      <c r="G32" s="46">
        <v>2.0</v>
      </c>
      <c r="H32" s="18">
        <v>8.0</v>
      </c>
      <c r="I32" s="18">
        <v>7.0</v>
      </c>
      <c r="J32" s="18">
        <v>9.0</v>
      </c>
      <c r="K32" s="24">
        <f t="shared" ref="K32:M32" si="43">E32*H32</f>
        <v>24</v>
      </c>
      <c r="L32" s="24">
        <f t="shared" si="43"/>
        <v>14</v>
      </c>
      <c r="M32" s="24">
        <f t="shared" si="43"/>
        <v>18</v>
      </c>
      <c r="N32" s="48">
        <f t="shared" si="3"/>
        <v>56</v>
      </c>
      <c r="O32" s="21"/>
      <c r="P32" s="21" t="s">
        <v>290</v>
      </c>
      <c r="U32" s="21"/>
      <c r="V32" s="21" t="s">
        <v>291</v>
      </c>
      <c r="X32" s="48"/>
      <c r="Y32" s="48">
        <v>134.0</v>
      </c>
    </row>
    <row r="33">
      <c r="A33" s="21" t="s">
        <v>215</v>
      </c>
      <c r="B33" s="29">
        <v>6.16110732004E11</v>
      </c>
      <c r="C33" s="46">
        <v>0.0</v>
      </c>
      <c r="D33" s="46"/>
      <c r="E33" s="46">
        <v>7.0</v>
      </c>
      <c r="F33" s="46">
        <v>3.0</v>
      </c>
      <c r="G33" s="46">
        <v>2.0</v>
      </c>
      <c r="H33" s="18">
        <v>8.0</v>
      </c>
      <c r="I33" s="18">
        <v>7.0</v>
      </c>
      <c r="J33" s="18">
        <v>9.0</v>
      </c>
      <c r="K33" s="24">
        <f t="shared" ref="K33:M33" si="44">E33*H33</f>
        <v>56</v>
      </c>
      <c r="L33" s="24">
        <f t="shared" si="44"/>
        <v>21</v>
      </c>
      <c r="M33" s="24">
        <f t="shared" si="44"/>
        <v>18</v>
      </c>
      <c r="N33" s="48">
        <f t="shared" si="3"/>
        <v>95</v>
      </c>
      <c r="O33" s="38" t="s">
        <v>292</v>
      </c>
      <c r="P33" s="38" t="s">
        <v>184</v>
      </c>
      <c r="Q33" s="21" t="s">
        <v>293</v>
      </c>
      <c r="R33" s="21" t="s">
        <v>294</v>
      </c>
      <c r="U33" s="21"/>
      <c r="V33" s="21" t="s">
        <v>97</v>
      </c>
      <c r="X33" s="48"/>
      <c r="Y33" s="48">
        <v>133.0</v>
      </c>
    </row>
    <row r="34">
      <c r="A34" s="21" t="s">
        <v>238</v>
      </c>
      <c r="B34" s="21">
        <v>6.16111832001E11</v>
      </c>
      <c r="C34" s="46">
        <v>0.0</v>
      </c>
      <c r="D34" s="46"/>
      <c r="E34" s="46">
        <v>4.0</v>
      </c>
      <c r="F34" s="46">
        <v>2.0</v>
      </c>
      <c r="G34" s="46">
        <v>2.0</v>
      </c>
      <c r="H34" s="18">
        <v>8.0</v>
      </c>
      <c r="I34" s="18">
        <v>7.0</v>
      </c>
      <c r="J34" s="18">
        <v>9.0</v>
      </c>
      <c r="K34" s="24">
        <f t="shared" ref="K34:M34" si="45">E34*H34</f>
        <v>32</v>
      </c>
      <c r="L34" s="24">
        <f t="shared" si="45"/>
        <v>14</v>
      </c>
      <c r="M34" s="24">
        <f t="shared" si="45"/>
        <v>18</v>
      </c>
      <c r="N34" s="48">
        <f t="shared" si="3"/>
        <v>64</v>
      </c>
      <c r="O34" s="21" t="s">
        <v>93</v>
      </c>
      <c r="P34" s="21" t="s">
        <v>103</v>
      </c>
      <c r="Q34" s="24">
        <f>T13</f>
        <v>1</v>
      </c>
      <c r="R34" s="23">
        <v>200.0</v>
      </c>
      <c r="U34" s="21"/>
      <c r="V34" s="21" t="s">
        <v>287</v>
      </c>
      <c r="X34" s="48"/>
      <c r="Y34" s="48">
        <v>132.0</v>
      </c>
    </row>
    <row r="35">
      <c r="A35" s="21" t="s">
        <v>295</v>
      </c>
      <c r="B35" s="29">
        <v>7.435002E11</v>
      </c>
      <c r="C35" s="46">
        <v>0.0</v>
      </c>
      <c r="D35" s="46"/>
      <c r="E35" s="46">
        <v>8.0</v>
      </c>
      <c r="F35" s="46">
        <v>2.0</v>
      </c>
      <c r="G35" s="46">
        <v>2.0</v>
      </c>
      <c r="H35" s="18">
        <v>8.0</v>
      </c>
      <c r="I35" s="18">
        <v>7.0</v>
      </c>
      <c r="J35" s="18">
        <v>9.0</v>
      </c>
      <c r="K35" s="24">
        <f t="shared" ref="K35:M35" si="46">E35*H35</f>
        <v>64</v>
      </c>
      <c r="L35" s="24">
        <f t="shared" si="46"/>
        <v>14</v>
      </c>
      <c r="M35" s="24">
        <f t="shared" si="46"/>
        <v>18</v>
      </c>
      <c r="N35" s="48">
        <f t="shared" si="3"/>
        <v>96</v>
      </c>
      <c r="O35" s="21" t="s">
        <v>101</v>
      </c>
      <c r="P35" s="21" t="s">
        <v>257</v>
      </c>
      <c r="Q35" s="24">
        <f>T12</f>
        <v>3</v>
      </c>
      <c r="R35" s="23">
        <v>187.33333333333334</v>
      </c>
      <c r="U35" s="21"/>
      <c r="V35" s="21" t="s">
        <v>296</v>
      </c>
      <c r="X35" s="48"/>
      <c r="Y35" s="48">
        <v>131.0</v>
      </c>
    </row>
    <row r="36">
      <c r="A36" s="21" t="s">
        <v>297</v>
      </c>
      <c r="B36" s="21">
        <v>7.105000011E11</v>
      </c>
      <c r="C36" s="46">
        <v>0.0</v>
      </c>
      <c r="D36" s="46"/>
      <c r="E36" s="46">
        <v>3.0</v>
      </c>
      <c r="F36" s="46">
        <v>2.0</v>
      </c>
      <c r="G36" s="46">
        <v>4.0</v>
      </c>
      <c r="H36" s="18">
        <v>8.0</v>
      </c>
      <c r="I36" s="18">
        <v>7.0</v>
      </c>
      <c r="J36" s="18">
        <v>9.0</v>
      </c>
      <c r="K36" s="24">
        <f t="shared" ref="K36:M36" si="47">E36*H36</f>
        <v>24</v>
      </c>
      <c r="L36" s="24">
        <f t="shared" si="47"/>
        <v>14</v>
      </c>
      <c r="M36" s="24">
        <f t="shared" si="47"/>
        <v>36</v>
      </c>
      <c r="N36" s="48">
        <f t="shared" si="3"/>
        <v>74</v>
      </c>
      <c r="O36" s="21" t="s">
        <v>105</v>
      </c>
      <c r="P36" s="21" t="s">
        <v>221</v>
      </c>
      <c r="Q36" s="24">
        <f>T28</f>
        <v>1</v>
      </c>
      <c r="R36" s="23">
        <v>178.0</v>
      </c>
      <c r="U36" s="21"/>
      <c r="V36" s="21" t="s">
        <v>298</v>
      </c>
      <c r="X36" s="48"/>
      <c r="Y36" s="48">
        <v>131.0</v>
      </c>
    </row>
    <row r="37">
      <c r="A37" s="21" t="s">
        <v>299</v>
      </c>
      <c r="B37" s="29">
        <v>7.435084E11</v>
      </c>
      <c r="C37" s="21">
        <v>0.0</v>
      </c>
      <c r="D37" s="70"/>
      <c r="E37" s="21">
        <v>9.0</v>
      </c>
      <c r="F37" s="21">
        <v>2.0</v>
      </c>
      <c r="G37" s="21">
        <v>4.0</v>
      </c>
      <c r="H37" s="18">
        <v>8.0</v>
      </c>
      <c r="I37" s="18">
        <v>7.0</v>
      </c>
      <c r="J37" s="18">
        <v>9.0</v>
      </c>
      <c r="K37" s="24">
        <f t="shared" ref="K37:M37" si="48">E37*H37</f>
        <v>72</v>
      </c>
      <c r="L37" s="24">
        <f t="shared" si="48"/>
        <v>14</v>
      </c>
      <c r="M37" s="24">
        <f t="shared" si="48"/>
        <v>36</v>
      </c>
      <c r="N37" s="48">
        <f t="shared" si="3"/>
        <v>122</v>
      </c>
      <c r="O37" s="21" t="s">
        <v>110</v>
      </c>
      <c r="P37" s="21" t="s">
        <v>210</v>
      </c>
      <c r="Q37" s="24">
        <f>T18</f>
        <v>1</v>
      </c>
      <c r="R37" s="23">
        <v>166.0</v>
      </c>
      <c r="U37" s="21"/>
      <c r="V37" s="9" t="s">
        <v>300</v>
      </c>
      <c r="X37" s="48"/>
      <c r="Y37" s="48">
        <v>131.0</v>
      </c>
    </row>
    <row r="38">
      <c r="A38" s="9" t="s">
        <v>301</v>
      </c>
      <c r="B38" s="21">
        <v>7.106000013E11</v>
      </c>
      <c r="C38" s="9">
        <v>0.0</v>
      </c>
      <c r="D38" s="69"/>
      <c r="E38" s="9">
        <v>1.0</v>
      </c>
      <c r="F38" s="9">
        <v>3.0</v>
      </c>
      <c r="G38" s="9">
        <v>2.0</v>
      </c>
      <c r="H38" s="18">
        <v>8.0</v>
      </c>
      <c r="I38" s="18">
        <v>7.0</v>
      </c>
      <c r="J38" s="18">
        <v>9.0</v>
      </c>
      <c r="K38" s="24">
        <f t="shared" ref="K38:M38" si="49">E38*H38</f>
        <v>8</v>
      </c>
      <c r="L38" s="24">
        <f t="shared" si="49"/>
        <v>21</v>
      </c>
      <c r="M38" s="24">
        <f t="shared" si="49"/>
        <v>18</v>
      </c>
      <c r="N38" s="48">
        <f t="shared" si="3"/>
        <v>47</v>
      </c>
      <c r="O38" s="21" t="s">
        <v>114</v>
      </c>
      <c r="P38" s="21" t="s">
        <v>99</v>
      </c>
      <c r="Q38" s="24">
        <f>T29</f>
        <v>1</v>
      </c>
      <c r="R38" s="23">
        <v>156.0</v>
      </c>
      <c r="U38" s="21"/>
      <c r="V38" s="9" t="s">
        <v>239</v>
      </c>
      <c r="X38" s="48"/>
      <c r="Y38" s="48">
        <v>130.0</v>
      </c>
    </row>
    <row r="39">
      <c r="A39" s="9" t="s">
        <v>129</v>
      </c>
      <c r="B39" s="9">
        <v>1.055034006E11</v>
      </c>
      <c r="C39" s="9">
        <v>0.0</v>
      </c>
      <c r="D39" s="69"/>
      <c r="E39" s="9">
        <v>4.0</v>
      </c>
      <c r="F39" s="9">
        <v>3.0</v>
      </c>
      <c r="G39" s="9">
        <v>2.0</v>
      </c>
      <c r="H39" s="18">
        <v>8.0</v>
      </c>
      <c r="I39" s="18">
        <v>7.0</v>
      </c>
      <c r="J39" s="18">
        <v>9.0</v>
      </c>
      <c r="K39" s="24">
        <f t="shared" ref="K39:M39" si="50">E39*H39</f>
        <v>32</v>
      </c>
      <c r="L39" s="24">
        <f t="shared" si="50"/>
        <v>21</v>
      </c>
      <c r="M39" s="24">
        <f t="shared" si="50"/>
        <v>18</v>
      </c>
      <c r="N39" s="48">
        <f t="shared" si="3"/>
        <v>71</v>
      </c>
      <c r="O39" s="21" t="s">
        <v>117</v>
      </c>
      <c r="P39" s="21" t="s">
        <v>186</v>
      </c>
      <c r="Q39" s="24">
        <f>T3</f>
        <v>3</v>
      </c>
      <c r="R39" s="23">
        <v>154.66666666666666</v>
      </c>
      <c r="U39" s="21"/>
      <c r="V39" s="21" t="s">
        <v>217</v>
      </c>
      <c r="X39" s="48"/>
      <c r="Y39" s="48">
        <v>129.0</v>
      </c>
    </row>
    <row r="40">
      <c r="A40" s="21" t="s">
        <v>302</v>
      </c>
      <c r="B40" s="29">
        <v>7.8015043E10</v>
      </c>
      <c r="C40" s="9">
        <v>0.0</v>
      </c>
      <c r="D40" s="69"/>
      <c r="E40" s="9">
        <v>3.0</v>
      </c>
      <c r="F40" s="9">
        <v>3.0</v>
      </c>
      <c r="G40" s="9">
        <v>4.0</v>
      </c>
      <c r="H40" s="18">
        <v>8.0</v>
      </c>
      <c r="I40" s="18">
        <v>7.0</v>
      </c>
      <c r="J40" s="18">
        <v>9.0</v>
      </c>
      <c r="K40" s="24">
        <f t="shared" ref="K40:M40" si="51">E40*H40</f>
        <v>24</v>
      </c>
      <c r="L40" s="24">
        <f t="shared" si="51"/>
        <v>21</v>
      </c>
      <c r="M40" s="24">
        <f t="shared" si="51"/>
        <v>36</v>
      </c>
      <c r="N40" s="48">
        <f t="shared" si="3"/>
        <v>81</v>
      </c>
      <c r="O40" s="21" t="s">
        <v>120</v>
      </c>
      <c r="P40" s="21" t="s">
        <v>201</v>
      </c>
      <c r="Q40" s="24">
        <f>T14</f>
        <v>1</v>
      </c>
      <c r="R40" s="23">
        <v>153.0</v>
      </c>
      <c r="U40" s="21"/>
      <c r="V40" s="21" t="s">
        <v>219</v>
      </c>
      <c r="X40" s="48"/>
      <c r="Y40" s="48">
        <v>128.0</v>
      </c>
    </row>
    <row r="41">
      <c r="A41" s="21" t="s">
        <v>241</v>
      </c>
      <c r="B41" s="29">
        <v>1.5110611E11</v>
      </c>
      <c r="C41" s="46">
        <v>0.0</v>
      </c>
      <c r="D41" s="46"/>
      <c r="E41" s="46">
        <v>3.0</v>
      </c>
      <c r="F41" s="46">
        <v>3.0</v>
      </c>
      <c r="G41" s="46">
        <v>4.0</v>
      </c>
      <c r="H41" s="18">
        <v>8.0</v>
      </c>
      <c r="I41" s="18">
        <v>7.0</v>
      </c>
      <c r="J41" s="18">
        <v>9.0</v>
      </c>
      <c r="K41" s="24">
        <f t="shared" ref="K41:M41" si="52">E41*H41</f>
        <v>24</v>
      </c>
      <c r="L41" s="24">
        <f t="shared" si="52"/>
        <v>21</v>
      </c>
      <c r="M41" s="24">
        <f t="shared" si="52"/>
        <v>36</v>
      </c>
      <c r="N41" s="48">
        <f t="shared" si="3"/>
        <v>81</v>
      </c>
      <c r="O41" s="21" t="s">
        <v>123</v>
      </c>
      <c r="P41" s="21" t="s">
        <v>216</v>
      </c>
      <c r="Q41" s="24">
        <f>T21</f>
        <v>6</v>
      </c>
      <c r="R41" s="23">
        <v>135.5</v>
      </c>
      <c r="U41" s="21"/>
      <c r="V41" s="21" t="s">
        <v>285</v>
      </c>
      <c r="X41" s="48"/>
      <c r="Y41" s="48">
        <v>127.0</v>
      </c>
    </row>
    <row r="42">
      <c r="A42" s="21" t="s">
        <v>303</v>
      </c>
      <c r="B42" s="29">
        <v>1.6111931001E11</v>
      </c>
      <c r="C42" s="46">
        <v>0.0</v>
      </c>
      <c r="D42" s="46"/>
      <c r="E42" s="46">
        <v>4.0</v>
      </c>
      <c r="F42" s="46">
        <v>3.0</v>
      </c>
      <c r="G42" s="46">
        <v>6.0</v>
      </c>
      <c r="H42" s="18">
        <v>8.0</v>
      </c>
      <c r="I42" s="18">
        <v>7.0</v>
      </c>
      <c r="J42" s="18">
        <v>9.0</v>
      </c>
      <c r="K42" s="24">
        <f t="shared" ref="K42:M42" si="53">E42*H42</f>
        <v>32</v>
      </c>
      <c r="L42" s="24">
        <f t="shared" si="53"/>
        <v>21</v>
      </c>
      <c r="M42" s="24">
        <f t="shared" si="53"/>
        <v>54</v>
      </c>
      <c r="N42" s="48">
        <f t="shared" si="3"/>
        <v>107</v>
      </c>
      <c r="O42" s="21" t="s">
        <v>126</v>
      </c>
      <c r="P42" s="21" t="s">
        <v>218</v>
      </c>
      <c r="Q42" s="24">
        <f>T24</f>
        <v>14</v>
      </c>
      <c r="R42" s="23">
        <v>135.5</v>
      </c>
      <c r="U42" s="21"/>
      <c r="V42" s="21" t="s">
        <v>304</v>
      </c>
      <c r="X42" s="48"/>
      <c r="Y42" s="48">
        <v>127.0</v>
      </c>
    </row>
    <row r="43">
      <c r="A43" s="21" t="s">
        <v>305</v>
      </c>
      <c r="B43" s="29">
        <v>1.6111933E11</v>
      </c>
      <c r="C43" s="9">
        <v>0.0</v>
      </c>
      <c r="D43" s="69"/>
      <c r="E43" s="46">
        <v>3.0</v>
      </c>
      <c r="F43" s="9">
        <v>3.0</v>
      </c>
      <c r="G43" s="9">
        <v>6.0</v>
      </c>
      <c r="H43" s="18">
        <v>8.0</v>
      </c>
      <c r="I43" s="18">
        <v>7.0</v>
      </c>
      <c r="J43" s="18">
        <v>9.0</v>
      </c>
      <c r="K43" s="24">
        <f t="shared" ref="K43:M43" si="54">E43*H43</f>
        <v>24</v>
      </c>
      <c r="L43" s="24">
        <f t="shared" si="54"/>
        <v>21</v>
      </c>
      <c r="M43" s="24">
        <f t="shared" si="54"/>
        <v>54</v>
      </c>
      <c r="N43" s="48">
        <f t="shared" si="3"/>
        <v>99</v>
      </c>
      <c r="O43" s="21" t="s">
        <v>214</v>
      </c>
      <c r="P43" s="21" t="s">
        <v>95</v>
      </c>
      <c r="Q43" s="24">
        <f>T26</f>
        <v>5</v>
      </c>
      <c r="R43" s="23">
        <v>130.4</v>
      </c>
      <c r="U43" s="21"/>
      <c r="V43" s="21" t="s">
        <v>306</v>
      </c>
      <c r="X43" s="48"/>
      <c r="Y43" s="48">
        <v>126.0</v>
      </c>
    </row>
    <row r="44">
      <c r="A44" s="21" t="s">
        <v>307</v>
      </c>
      <c r="B44" s="29">
        <v>1.6111934E11</v>
      </c>
      <c r="C44" s="46">
        <v>0.0</v>
      </c>
      <c r="D44" s="46"/>
      <c r="E44" s="46">
        <v>2.0</v>
      </c>
      <c r="F44" s="46">
        <v>3.0</v>
      </c>
      <c r="G44" s="46">
        <v>6.0</v>
      </c>
      <c r="H44" s="18">
        <v>8.0</v>
      </c>
      <c r="I44" s="18">
        <v>7.0</v>
      </c>
      <c r="J44" s="18">
        <v>9.0</v>
      </c>
      <c r="K44" s="24">
        <f t="shared" ref="K44:M44" si="55">E44*H44</f>
        <v>16</v>
      </c>
      <c r="L44" s="24">
        <f t="shared" si="55"/>
        <v>21</v>
      </c>
      <c r="M44" s="24">
        <f t="shared" si="55"/>
        <v>54</v>
      </c>
      <c r="N44" s="48">
        <f t="shared" si="3"/>
        <v>91</v>
      </c>
      <c r="O44" s="21"/>
      <c r="P44" s="21" t="s">
        <v>281</v>
      </c>
      <c r="Q44" s="24">
        <f>T25</f>
        <v>1</v>
      </c>
      <c r="R44" s="23">
        <v>126.0</v>
      </c>
      <c r="U44" s="21"/>
      <c r="V44" s="21" t="s">
        <v>308</v>
      </c>
      <c r="X44" s="48"/>
      <c r="Y44" s="48">
        <v>125.0</v>
      </c>
    </row>
    <row r="45">
      <c r="A45" s="21" t="s">
        <v>309</v>
      </c>
      <c r="B45" s="29">
        <v>1.6111941E11</v>
      </c>
      <c r="C45" s="9">
        <v>0.0</v>
      </c>
      <c r="E45" s="46">
        <v>2.0</v>
      </c>
      <c r="F45" s="21">
        <v>3.0</v>
      </c>
      <c r="G45" s="21">
        <v>6.0</v>
      </c>
      <c r="H45" s="9">
        <v>8.0</v>
      </c>
      <c r="I45" s="9">
        <v>7.0</v>
      </c>
      <c r="J45" s="9">
        <v>9.0</v>
      </c>
      <c r="K45" s="24">
        <f t="shared" ref="K45:M45" si="56">E45*H45</f>
        <v>16</v>
      </c>
      <c r="L45" s="24">
        <f t="shared" si="56"/>
        <v>21</v>
      </c>
      <c r="M45" s="24">
        <f t="shared" si="56"/>
        <v>54</v>
      </c>
      <c r="N45" s="48">
        <f t="shared" si="3"/>
        <v>91</v>
      </c>
      <c r="O45" s="21"/>
      <c r="P45" s="21" t="s">
        <v>98</v>
      </c>
      <c r="R45" s="23">
        <v>121.5</v>
      </c>
      <c r="U45" s="21"/>
      <c r="V45" s="21" t="s">
        <v>102</v>
      </c>
      <c r="X45" s="48"/>
      <c r="Y45" s="48">
        <v>124.0</v>
      </c>
    </row>
    <row r="46">
      <c r="A46" s="21" t="s">
        <v>310</v>
      </c>
      <c r="B46" s="29">
        <v>1.6111942001E11</v>
      </c>
      <c r="C46" s="46">
        <v>0.0</v>
      </c>
      <c r="D46" s="46"/>
      <c r="E46" s="46">
        <v>2.0</v>
      </c>
      <c r="F46" s="46">
        <v>4.0</v>
      </c>
      <c r="G46" s="46">
        <v>6.0</v>
      </c>
      <c r="H46" s="18">
        <v>8.0</v>
      </c>
      <c r="I46" s="18">
        <v>7.0</v>
      </c>
      <c r="J46" s="18">
        <v>9.0</v>
      </c>
      <c r="K46" s="24">
        <f t="shared" ref="K46:M46" si="57">E46*H46</f>
        <v>16</v>
      </c>
      <c r="L46" s="24">
        <f t="shared" si="57"/>
        <v>28</v>
      </c>
      <c r="M46" s="24">
        <f t="shared" si="57"/>
        <v>54</v>
      </c>
      <c r="N46" s="48">
        <f t="shared" si="3"/>
        <v>98</v>
      </c>
      <c r="O46" s="21"/>
      <c r="P46" s="21" t="s">
        <v>254</v>
      </c>
      <c r="R46" s="23">
        <v>120.0</v>
      </c>
      <c r="U46" s="21"/>
      <c r="V46" s="21" t="s">
        <v>108</v>
      </c>
      <c r="X46" s="48"/>
      <c r="Y46" s="48">
        <v>124.0</v>
      </c>
    </row>
    <row r="47">
      <c r="A47" s="21" t="s">
        <v>311</v>
      </c>
      <c r="B47" s="29">
        <v>1.6111943001E11</v>
      </c>
      <c r="C47" s="46">
        <v>0.0</v>
      </c>
      <c r="D47" s="46"/>
      <c r="E47" s="46">
        <v>1.0</v>
      </c>
      <c r="F47" s="46">
        <v>4.0</v>
      </c>
      <c r="G47" s="46">
        <v>6.0</v>
      </c>
      <c r="H47" s="18">
        <v>8.0</v>
      </c>
      <c r="I47" s="18">
        <v>7.0</v>
      </c>
      <c r="J47" s="18">
        <v>9.0</v>
      </c>
      <c r="K47" s="24">
        <f t="shared" ref="K47:M47" si="58">E47*H47</f>
        <v>8</v>
      </c>
      <c r="L47" s="24">
        <f t="shared" si="58"/>
        <v>28</v>
      </c>
      <c r="M47" s="24">
        <f t="shared" si="58"/>
        <v>54</v>
      </c>
      <c r="N47" s="48">
        <f t="shared" si="3"/>
        <v>90</v>
      </c>
      <c r="O47" s="21"/>
      <c r="P47" s="21" t="s">
        <v>261</v>
      </c>
      <c r="R47" s="23">
        <v>117.0</v>
      </c>
      <c r="U47" s="21"/>
      <c r="V47" s="21" t="s">
        <v>312</v>
      </c>
      <c r="X47" s="48"/>
      <c r="Y47" s="48">
        <v>124.0</v>
      </c>
    </row>
    <row r="48">
      <c r="A48" s="21" t="s">
        <v>313</v>
      </c>
      <c r="B48" s="29">
        <v>1.611301E11</v>
      </c>
      <c r="C48" s="46">
        <v>0.0</v>
      </c>
      <c r="D48" s="46"/>
      <c r="E48" s="46">
        <v>1.0</v>
      </c>
      <c r="F48" s="46">
        <v>3.0</v>
      </c>
      <c r="G48" s="46">
        <v>6.0</v>
      </c>
      <c r="H48" s="18">
        <v>8.0</v>
      </c>
      <c r="I48" s="18">
        <v>7.0</v>
      </c>
      <c r="J48" s="18">
        <v>9.0</v>
      </c>
      <c r="K48" s="24">
        <f t="shared" ref="K48:M48" si="59">E48*H48</f>
        <v>8</v>
      </c>
      <c r="L48" s="24">
        <f t="shared" si="59"/>
        <v>21</v>
      </c>
      <c r="M48" s="24">
        <f t="shared" si="59"/>
        <v>54</v>
      </c>
      <c r="N48" s="48">
        <f t="shared" si="3"/>
        <v>83</v>
      </c>
      <c r="O48" s="21"/>
      <c r="P48" s="21" t="s">
        <v>115</v>
      </c>
      <c r="R48" s="23">
        <v>112.0</v>
      </c>
      <c r="U48" s="21"/>
      <c r="V48" s="21" t="s">
        <v>222</v>
      </c>
      <c r="X48" s="48"/>
      <c r="Y48" s="48">
        <v>124.0</v>
      </c>
    </row>
    <row r="49">
      <c r="A49" s="21" t="s">
        <v>314</v>
      </c>
      <c r="B49" s="29">
        <v>1.6113023001E11</v>
      </c>
      <c r="C49" s="46">
        <v>0.0</v>
      </c>
      <c r="D49" s="46"/>
      <c r="E49" s="46">
        <v>1.0</v>
      </c>
      <c r="F49" s="46">
        <v>3.0</v>
      </c>
      <c r="G49" s="46">
        <v>6.0</v>
      </c>
      <c r="H49" s="18">
        <v>8.0</v>
      </c>
      <c r="I49" s="18">
        <v>7.0</v>
      </c>
      <c r="J49" s="18">
        <v>9.0</v>
      </c>
      <c r="K49" s="24">
        <f t="shared" ref="K49:M49" si="60">E49*H49</f>
        <v>8</v>
      </c>
      <c r="L49" s="24">
        <f t="shared" si="60"/>
        <v>21</v>
      </c>
      <c r="M49" s="24">
        <f t="shared" si="60"/>
        <v>54</v>
      </c>
      <c r="N49" s="48">
        <f t="shared" si="3"/>
        <v>83</v>
      </c>
      <c r="O49" s="21"/>
      <c r="P49" s="21" t="s">
        <v>253</v>
      </c>
      <c r="R49" s="23">
        <v>110.0</v>
      </c>
      <c r="U49" s="21"/>
      <c r="V49" s="21" t="s">
        <v>315</v>
      </c>
      <c r="X49" s="48"/>
      <c r="Y49" s="48">
        <v>123.0</v>
      </c>
    </row>
    <row r="50">
      <c r="A50" s="21" t="s">
        <v>316</v>
      </c>
      <c r="B50" s="29">
        <v>1.6113023002E11</v>
      </c>
      <c r="C50" s="46">
        <v>0.0</v>
      </c>
      <c r="D50" s="46"/>
      <c r="E50" s="46">
        <v>2.0</v>
      </c>
      <c r="F50" s="46">
        <v>3.0</v>
      </c>
      <c r="G50" s="46">
        <v>6.0</v>
      </c>
      <c r="H50" s="18">
        <v>8.0</v>
      </c>
      <c r="I50" s="18">
        <v>7.0</v>
      </c>
      <c r="J50" s="18">
        <v>9.0</v>
      </c>
      <c r="K50" s="24">
        <f t="shared" ref="K50:M50" si="61">E50*H50</f>
        <v>16</v>
      </c>
      <c r="L50" s="24">
        <f t="shared" si="61"/>
        <v>21</v>
      </c>
      <c r="M50" s="24">
        <f t="shared" si="61"/>
        <v>54</v>
      </c>
      <c r="N50" s="48">
        <f t="shared" si="3"/>
        <v>91</v>
      </c>
      <c r="O50" s="21"/>
      <c r="P50" s="21" t="s">
        <v>220</v>
      </c>
      <c r="R50" s="23">
        <v>106.0</v>
      </c>
      <c r="U50" s="21"/>
      <c r="V50" s="21" t="s">
        <v>317</v>
      </c>
      <c r="X50" s="48"/>
      <c r="Y50" s="48">
        <v>123.0</v>
      </c>
    </row>
    <row r="51">
      <c r="A51" s="21" t="s">
        <v>318</v>
      </c>
      <c r="B51" s="29">
        <v>1.6113023003E11</v>
      </c>
      <c r="C51" s="46">
        <v>0.0</v>
      </c>
      <c r="D51" s="46"/>
      <c r="E51" s="46">
        <v>2.0</v>
      </c>
      <c r="F51" s="46">
        <v>3.0</v>
      </c>
      <c r="G51" s="46">
        <v>6.0</v>
      </c>
      <c r="H51" s="18">
        <v>8.0</v>
      </c>
      <c r="I51" s="18">
        <v>7.0</v>
      </c>
      <c r="J51" s="18">
        <v>9.0</v>
      </c>
      <c r="K51" s="24">
        <f t="shared" ref="K51:M51" si="62">E51*H51</f>
        <v>16</v>
      </c>
      <c r="L51" s="24">
        <f t="shared" si="62"/>
        <v>21</v>
      </c>
      <c r="M51" s="24">
        <f t="shared" si="62"/>
        <v>54</v>
      </c>
      <c r="N51" s="48">
        <f t="shared" si="3"/>
        <v>91</v>
      </c>
      <c r="O51" s="21"/>
      <c r="P51" s="21" t="s">
        <v>276</v>
      </c>
      <c r="R51" s="23">
        <v>105.0</v>
      </c>
      <c r="U51" s="21"/>
      <c r="V51" s="21" t="s">
        <v>205</v>
      </c>
      <c r="X51" s="48"/>
      <c r="Y51" s="48">
        <v>122.0</v>
      </c>
    </row>
    <row r="52">
      <c r="A52" s="21" t="s">
        <v>319</v>
      </c>
      <c r="B52" s="29">
        <v>1.611311E11</v>
      </c>
      <c r="C52" s="46">
        <v>0.0</v>
      </c>
      <c r="D52" s="46"/>
      <c r="E52" s="46">
        <v>1.0</v>
      </c>
      <c r="F52" s="46">
        <v>3.0</v>
      </c>
      <c r="G52" s="46">
        <v>6.0</v>
      </c>
      <c r="H52" s="18">
        <v>8.0</v>
      </c>
      <c r="I52" s="18">
        <v>7.0</v>
      </c>
      <c r="J52" s="18">
        <v>9.0</v>
      </c>
      <c r="K52" s="24">
        <f t="shared" ref="K52:M52" si="63">E52*H52</f>
        <v>8</v>
      </c>
      <c r="L52" s="24">
        <f t="shared" si="63"/>
        <v>21</v>
      </c>
      <c r="M52" s="24">
        <f t="shared" si="63"/>
        <v>54</v>
      </c>
      <c r="N52" s="48">
        <f t="shared" si="3"/>
        <v>83</v>
      </c>
      <c r="O52" s="21"/>
      <c r="P52" s="21" t="s">
        <v>212</v>
      </c>
      <c r="R52" s="23">
        <v>101.34146341463415</v>
      </c>
      <c r="U52" s="21"/>
      <c r="V52" s="21" t="s">
        <v>299</v>
      </c>
      <c r="X52" s="48"/>
      <c r="Y52" s="48">
        <v>122.0</v>
      </c>
    </row>
    <row r="53">
      <c r="A53" s="21" t="s">
        <v>128</v>
      </c>
      <c r="B53" s="29">
        <v>1.6113234E11</v>
      </c>
      <c r="C53" s="9">
        <v>0.0</v>
      </c>
      <c r="E53" s="46">
        <v>2.0</v>
      </c>
      <c r="F53" s="21">
        <v>3.0</v>
      </c>
      <c r="G53" s="21">
        <v>6.0</v>
      </c>
      <c r="H53" s="9">
        <v>8.0</v>
      </c>
      <c r="I53" s="9">
        <v>7.0</v>
      </c>
      <c r="J53" s="9">
        <v>9.0</v>
      </c>
      <c r="K53" s="24">
        <f t="shared" ref="K53:M53" si="64">E53*H53</f>
        <v>16</v>
      </c>
      <c r="L53" s="24">
        <f t="shared" si="64"/>
        <v>21</v>
      </c>
      <c r="M53" s="24">
        <f t="shared" si="64"/>
        <v>54</v>
      </c>
      <c r="N53" s="48">
        <f t="shared" si="3"/>
        <v>91</v>
      </c>
      <c r="O53" s="21"/>
      <c r="P53" s="21" t="s">
        <v>274</v>
      </c>
      <c r="R53" s="23">
        <v>101.0</v>
      </c>
      <c r="U53" s="21"/>
      <c r="V53" s="21" t="s">
        <v>320</v>
      </c>
      <c r="X53" s="48"/>
      <c r="Y53" s="48">
        <v>122.0</v>
      </c>
    </row>
    <row r="54">
      <c r="A54" s="21" t="s">
        <v>321</v>
      </c>
      <c r="B54" s="29">
        <v>7.34200000301E11</v>
      </c>
      <c r="C54" s="46">
        <v>0.0</v>
      </c>
      <c r="D54" s="46"/>
      <c r="E54" s="46">
        <v>1.0</v>
      </c>
      <c r="F54" s="46">
        <v>2.0</v>
      </c>
      <c r="G54" s="46">
        <v>6.0</v>
      </c>
      <c r="H54" s="18">
        <v>8.0</v>
      </c>
      <c r="I54" s="18">
        <v>7.0</v>
      </c>
      <c r="J54" s="18">
        <v>9.0</v>
      </c>
      <c r="K54" s="24">
        <f t="shared" ref="K54:M54" si="65">E54*H54</f>
        <v>8</v>
      </c>
      <c r="L54" s="24">
        <f t="shared" si="65"/>
        <v>14</v>
      </c>
      <c r="M54" s="24">
        <f t="shared" si="65"/>
        <v>54</v>
      </c>
      <c r="N54" s="48">
        <f t="shared" si="3"/>
        <v>76</v>
      </c>
      <c r="O54" s="21"/>
      <c r="P54" s="21" t="s">
        <v>268</v>
      </c>
      <c r="R54" s="23">
        <v>91.0</v>
      </c>
      <c r="U54" s="21"/>
      <c r="V54" s="9" t="s">
        <v>196</v>
      </c>
      <c r="X54" s="48"/>
      <c r="Y54" s="48">
        <v>121.0</v>
      </c>
    </row>
    <row r="55">
      <c r="A55" s="9" t="s">
        <v>115</v>
      </c>
      <c r="B55" s="9">
        <v>1.4110421048E10</v>
      </c>
      <c r="C55" s="9">
        <v>0.0</v>
      </c>
      <c r="D55" s="69"/>
      <c r="E55" s="9">
        <v>2.0</v>
      </c>
      <c r="F55" s="9">
        <v>6.0</v>
      </c>
      <c r="G55" s="9">
        <v>6.0</v>
      </c>
      <c r="H55" s="18">
        <v>8.0</v>
      </c>
      <c r="I55" s="18">
        <v>7.0</v>
      </c>
      <c r="J55" s="18">
        <v>9.0</v>
      </c>
      <c r="K55" s="24">
        <f t="shared" ref="K55:M55" si="66">E55*H55</f>
        <v>16</v>
      </c>
      <c r="L55" s="24">
        <f t="shared" si="66"/>
        <v>42</v>
      </c>
      <c r="M55" s="24">
        <f t="shared" si="66"/>
        <v>54</v>
      </c>
      <c r="N55" s="48">
        <f t="shared" si="3"/>
        <v>112</v>
      </c>
      <c r="O55" s="21"/>
      <c r="P55" s="9" t="s">
        <v>197</v>
      </c>
      <c r="R55" s="23">
        <v>90.5</v>
      </c>
      <c r="U55" s="21"/>
      <c r="V55" s="21" t="s">
        <v>209</v>
      </c>
      <c r="X55" s="48"/>
      <c r="Y55" s="48">
        <v>121.0</v>
      </c>
    </row>
    <row r="56">
      <c r="A56" s="21" t="s">
        <v>130</v>
      </c>
      <c r="B56" s="29">
        <v>1.511171E10</v>
      </c>
      <c r="C56" s="46">
        <v>0.0</v>
      </c>
      <c r="D56" s="46"/>
      <c r="E56" s="46">
        <v>4.0</v>
      </c>
      <c r="F56" s="46">
        <v>3.0</v>
      </c>
      <c r="G56" s="46">
        <v>4.0</v>
      </c>
      <c r="H56" s="18">
        <v>8.0</v>
      </c>
      <c r="I56" s="18">
        <v>7.0</v>
      </c>
      <c r="J56" s="18">
        <v>9.0</v>
      </c>
      <c r="K56" s="24">
        <f t="shared" ref="K56:M56" si="67">E56*H56</f>
        <v>32</v>
      </c>
      <c r="L56" s="24">
        <f t="shared" si="67"/>
        <v>21</v>
      </c>
      <c r="M56" s="24">
        <f t="shared" si="67"/>
        <v>36</v>
      </c>
      <c r="N56" s="48">
        <f t="shared" si="3"/>
        <v>89</v>
      </c>
      <c r="O56" s="21"/>
      <c r="P56" s="21" t="s">
        <v>264</v>
      </c>
      <c r="R56" s="23">
        <v>90.0</v>
      </c>
      <c r="U56" s="21"/>
      <c r="V56" s="21" t="s">
        <v>322</v>
      </c>
      <c r="X56" s="48"/>
      <c r="Y56" s="48">
        <v>120.0</v>
      </c>
    </row>
    <row r="57">
      <c r="A57" s="21" t="s">
        <v>134</v>
      </c>
      <c r="B57" s="29">
        <v>1.51116E10</v>
      </c>
      <c r="C57" s="46">
        <v>0.0</v>
      </c>
      <c r="D57" s="46"/>
      <c r="E57" s="46">
        <v>2.0</v>
      </c>
      <c r="F57" s="46">
        <v>3.0</v>
      </c>
      <c r="G57" s="46">
        <v>4.0</v>
      </c>
      <c r="H57" s="18">
        <v>8.0</v>
      </c>
      <c r="I57" s="18">
        <v>7.0</v>
      </c>
      <c r="J57" s="18">
        <v>9.0</v>
      </c>
      <c r="K57" s="24">
        <f t="shared" ref="K57:M57" si="68">E57*H57</f>
        <v>16</v>
      </c>
      <c r="L57" s="24">
        <f t="shared" si="68"/>
        <v>21</v>
      </c>
      <c r="M57" s="24">
        <f t="shared" si="68"/>
        <v>36</v>
      </c>
      <c r="N57" s="48">
        <f t="shared" si="3"/>
        <v>73</v>
      </c>
      <c r="O57" s="21"/>
      <c r="P57" s="21" t="s">
        <v>206</v>
      </c>
      <c r="R57" s="23">
        <v>90.0</v>
      </c>
      <c r="U57" s="21"/>
      <c r="V57" s="21" t="s">
        <v>323</v>
      </c>
      <c r="X57" s="48"/>
      <c r="Y57" s="48">
        <v>120.0</v>
      </c>
    </row>
    <row r="58">
      <c r="A58" s="21" t="s">
        <v>244</v>
      </c>
      <c r="B58" s="21">
        <v>7.8022004E10</v>
      </c>
      <c r="C58" s="46">
        <v>0.0</v>
      </c>
      <c r="D58" s="46"/>
      <c r="E58" s="46">
        <v>3.0</v>
      </c>
      <c r="F58" s="46">
        <v>3.0</v>
      </c>
      <c r="G58" s="46">
        <v>4.0</v>
      </c>
      <c r="H58" s="18">
        <v>8.0</v>
      </c>
      <c r="I58" s="18">
        <v>7.0</v>
      </c>
      <c r="J58" s="18">
        <v>9.0</v>
      </c>
      <c r="K58" s="24">
        <f t="shared" ref="K58:M58" si="69">E58*H58</f>
        <v>24</v>
      </c>
      <c r="L58" s="24">
        <f t="shared" si="69"/>
        <v>21</v>
      </c>
      <c r="M58" s="24">
        <f t="shared" si="69"/>
        <v>36</v>
      </c>
      <c r="N58" s="48">
        <f t="shared" si="3"/>
        <v>81</v>
      </c>
      <c r="O58" s="21"/>
      <c r="P58" s="9" t="s">
        <v>107</v>
      </c>
      <c r="R58" s="23">
        <v>85.60714285714286</v>
      </c>
      <c r="U58" s="21"/>
      <c r="V58" s="9" t="s">
        <v>94</v>
      </c>
      <c r="X58" s="48"/>
      <c r="Y58" s="48">
        <v>120.0</v>
      </c>
    </row>
    <row r="59">
      <c r="A59" s="9" t="s">
        <v>136</v>
      </c>
      <c r="B59" s="9">
        <v>7.8022034E10</v>
      </c>
      <c r="C59" s="9">
        <v>0.0</v>
      </c>
      <c r="D59" s="69"/>
      <c r="E59" s="9">
        <v>3.0</v>
      </c>
      <c r="F59" s="9">
        <v>3.0</v>
      </c>
      <c r="G59" s="9">
        <v>4.0</v>
      </c>
      <c r="H59" s="18">
        <v>8.0</v>
      </c>
      <c r="I59" s="18">
        <v>7.0</v>
      </c>
      <c r="J59" s="18">
        <v>9.0</v>
      </c>
      <c r="K59" s="24">
        <f t="shared" ref="K59:M59" si="70">E59*H59</f>
        <v>24</v>
      </c>
      <c r="L59" s="24">
        <f t="shared" si="70"/>
        <v>21</v>
      </c>
      <c r="M59" s="24">
        <f t="shared" si="70"/>
        <v>36</v>
      </c>
      <c r="N59" s="48">
        <f t="shared" si="3"/>
        <v>81</v>
      </c>
      <c r="O59" s="21"/>
      <c r="P59" s="21" t="s">
        <v>112</v>
      </c>
      <c r="R59" s="23">
        <v>85.55555555555556</v>
      </c>
      <c r="U59" s="21"/>
      <c r="V59" s="9" t="s">
        <v>280</v>
      </c>
      <c r="X59" s="48"/>
      <c r="Y59" s="48">
        <v>119.0</v>
      </c>
    </row>
    <row r="60">
      <c r="A60" s="9" t="s">
        <v>138</v>
      </c>
      <c r="B60" s="9">
        <v>1.511174E10</v>
      </c>
      <c r="C60" s="9">
        <v>0.0</v>
      </c>
      <c r="D60" s="69"/>
      <c r="E60" s="9">
        <v>1.0</v>
      </c>
      <c r="F60" s="9">
        <v>3.0</v>
      </c>
      <c r="G60" s="9">
        <v>4.0</v>
      </c>
      <c r="H60" s="18">
        <v>8.0</v>
      </c>
      <c r="I60" s="18">
        <v>7.0</v>
      </c>
      <c r="J60" s="18">
        <v>9.0</v>
      </c>
      <c r="K60" s="24">
        <f t="shared" ref="K60:M60" si="71">E60*H60</f>
        <v>8</v>
      </c>
      <c r="L60" s="24">
        <f t="shared" si="71"/>
        <v>21</v>
      </c>
      <c r="M60" s="24">
        <f t="shared" si="71"/>
        <v>36</v>
      </c>
      <c r="N60" s="48">
        <f t="shared" si="3"/>
        <v>65</v>
      </c>
      <c r="O60" s="21"/>
      <c r="P60" s="9" t="s">
        <v>118</v>
      </c>
      <c r="R60" s="23">
        <v>73.05797101449275</v>
      </c>
      <c r="U60" s="21"/>
      <c r="V60" s="21" t="s">
        <v>223</v>
      </c>
      <c r="X60" s="48"/>
      <c r="Y60" s="48">
        <v>119.0</v>
      </c>
    </row>
    <row r="61">
      <c r="A61" s="21" t="s">
        <v>324</v>
      </c>
      <c r="B61" s="21">
        <v>1.5111731023E10</v>
      </c>
      <c r="C61" s="46">
        <v>0.0</v>
      </c>
      <c r="D61" s="46"/>
      <c r="E61" s="46">
        <v>3.0</v>
      </c>
      <c r="F61" s="46">
        <v>4.0</v>
      </c>
      <c r="G61" s="46">
        <v>4.0</v>
      </c>
      <c r="H61" s="18">
        <v>8.0</v>
      </c>
      <c r="I61" s="18">
        <v>7.0</v>
      </c>
      <c r="J61" s="18">
        <v>9.0</v>
      </c>
      <c r="K61" s="24">
        <f t="shared" ref="K61:M61" si="72">E61*H61</f>
        <v>24</v>
      </c>
      <c r="L61" s="24">
        <f t="shared" si="72"/>
        <v>28</v>
      </c>
      <c r="M61" s="24">
        <f t="shared" si="72"/>
        <v>36</v>
      </c>
      <c r="N61" s="48">
        <f t="shared" si="3"/>
        <v>88</v>
      </c>
      <c r="U61" s="21"/>
      <c r="V61" s="21" t="s">
        <v>243</v>
      </c>
      <c r="X61" s="48"/>
      <c r="Y61" s="48">
        <v>119.0</v>
      </c>
    </row>
    <row r="62">
      <c r="A62" s="21" t="s">
        <v>325</v>
      </c>
      <c r="B62" s="21">
        <v>1.5111731047E10</v>
      </c>
      <c r="C62" s="46">
        <v>0.0</v>
      </c>
      <c r="D62" s="46"/>
      <c r="E62" s="46">
        <v>4.0</v>
      </c>
      <c r="F62" s="46">
        <v>3.0</v>
      </c>
      <c r="G62" s="46">
        <v>4.0</v>
      </c>
      <c r="H62" s="18">
        <v>8.0</v>
      </c>
      <c r="I62" s="18">
        <v>7.0</v>
      </c>
      <c r="J62" s="18">
        <v>9.0</v>
      </c>
      <c r="K62" s="24">
        <f t="shared" ref="K62:M62" si="73">E62*H62</f>
        <v>32</v>
      </c>
      <c r="L62" s="24">
        <f t="shared" si="73"/>
        <v>21</v>
      </c>
      <c r="M62" s="24">
        <f t="shared" si="73"/>
        <v>36</v>
      </c>
      <c r="N62" s="48">
        <f t="shared" si="3"/>
        <v>89</v>
      </c>
      <c r="U62" s="21"/>
      <c r="V62" s="21" t="s">
        <v>326</v>
      </c>
      <c r="X62" s="48"/>
      <c r="Y62" s="48">
        <v>118.0</v>
      </c>
    </row>
    <row r="63">
      <c r="A63" s="21" t="s">
        <v>327</v>
      </c>
      <c r="B63" s="21">
        <v>1.5111734036E10</v>
      </c>
      <c r="C63" s="46">
        <v>0.0</v>
      </c>
      <c r="D63" s="46"/>
      <c r="E63" s="46">
        <v>3.0</v>
      </c>
      <c r="F63" s="46">
        <v>3.0</v>
      </c>
      <c r="G63" s="46">
        <v>4.0</v>
      </c>
      <c r="H63" s="18">
        <v>8.0</v>
      </c>
      <c r="I63" s="18">
        <v>7.0</v>
      </c>
      <c r="J63" s="18">
        <v>9.0</v>
      </c>
      <c r="K63" s="24">
        <f t="shared" ref="K63:M63" si="74">E63*H63</f>
        <v>24</v>
      </c>
      <c r="L63" s="24">
        <f t="shared" si="74"/>
        <v>21</v>
      </c>
      <c r="M63" s="24">
        <f t="shared" si="74"/>
        <v>36</v>
      </c>
      <c r="N63" s="48">
        <f t="shared" si="3"/>
        <v>81</v>
      </c>
      <c r="U63" s="21"/>
      <c r="V63" s="21" t="s">
        <v>252</v>
      </c>
      <c r="X63" s="48"/>
      <c r="Y63" s="48">
        <v>117.0</v>
      </c>
    </row>
    <row r="64">
      <c r="A64" s="21" t="s">
        <v>328</v>
      </c>
      <c r="B64" s="21">
        <v>1.5111734037E10</v>
      </c>
      <c r="C64" s="46">
        <v>0.0</v>
      </c>
      <c r="D64" s="46"/>
      <c r="E64" s="46">
        <v>3.0</v>
      </c>
      <c r="F64" s="46">
        <v>3.0</v>
      </c>
      <c r="G64" s="46">
        <v>4.0</v>
      </c>
      <c r="H64" s="18">
        <v>8.0</v>
      </c>
      <c r="I64" s="18">
        <v>7.0</v>
      </c>
      <c r="J64" s="18">
        <v>9.0</v>
      </c>
      <c r="K64" s="24">
        <f t="shared" ref="K64:M64" si="75">E64*H64</f>
        <v>24</v>
      </c>
      <c r="L64" s="24">
        <f t="shared" si="75"/>
        <v>21</v>
      </c>
      <c r="M64" s="24">
        <f t="shared" si="75"/>
        <v>36</v>
      </c>
      <c r="N64" s="48">
        <f t="shared" si="3"/>
        <v>81</v>
      </c>
      <c r="U64" s="21"/>
      <c r="V64" s="21" t="s">
        <v>329</v>
      </c>
      <c r="X64" s="48"/>
      <c r="Y64" s="48">
        <v>117.0</v>
      </c>
    </row>
    <row r="65">
      <c r="A65" s="21" t="s">
        <v>330</v>
      </c>
      <c r="B65" s="21">
        <v>1.5111734049E10</v>
      </c>
      <c r="C65" s="46">
        <v>0.0</v>
      </c>
      <c r="D65" s="46"/>
      <c r="E65" s="46">
        <v>3.0</v>
      </c>
      <c r="F65" s="46">
        <v>4.0</v>
      </c>
      <c r="G65" s="46">
        <v>4.0</v>
      </c>
      <c r="H65" s="18">
        <v>8.0</v>
      </c>
      <c r="I65" s="18">
        <v>7.0</v>
      </c>
      <c r="J65" s="18">
        <v>9.0</v>
      </c>
      <c r="K65" s="24">
        <f t="shared" ref="K65:M65" si="76">E65*H65</f>
        <v>24</v>
      </c>
      <c r="L65" s="24">
        <f t="shared" si="76"/>
        <v>28</v>
      </c>
      <c r="M65" s="24">
        <f t="shared" si="76"/>
        <v>36</v>
      </c>
      <c r="N65" s="48">
        <f t="shared" si="3"/>
        <v>88</v>
      </c>
      <c r="U65" s="21"/>
      <c r="V65" s="21" t="s">
        <v>106</v>
      </c>
      <c r="X65" s="48"/>
      <c r="Y65" s="48">
        <v>116.0</v>
      </c>
    </row>
    <row r="66">
      <c r="A66" s="21" t="s">
        <v>331</v>
      </c>
      <c r="B66" s="21">
        <v>1.5111734059E10</v>
      </c>
      <c r="C66" s="46">
        <v>0.0</v>
      </c>
      <c r="D66" s="46"/>
      <c r="E66" s="46">
        <v>4.0</v>
      </c>
      <c r="F66" s="46">
        <v>4.0</v>
      </c>
      <c r="G66" s="46">
        <v>4.0</v>
      </c>
      <c r="H66" s="18">
        <v>8.0</v>
      </c>
      <c r="I66" s="18">
        <v>7.0</v>
      </c>
      <c r="J66" s="18">
        <v>9.0</v>
      </c>
      <c r="K66" s="24">
        <f t="shared" ref="K66:M66" si="77">E66*H66</f>
        <v>32</v>
      </c>
      <c r="L66" s="24">
        <f t="shared" si="77"/>
        <v>28</v>
      </c>
      <c r="M66" s="24">
        <f t="shared" si="77"/>
        <v>36</v>
      </c>
      <c r="N66" s="48">
        <f t="shared" si="3"/>
        <v>96</v>
      </c>
      <c r="O66" s="21"/>
      <c r="P66" s="9"/>
      <c r="U66" s="21"/>
      <c r="V66" s="9" t="s">
        <v>224</v>
      </c>
      <c r="X66" s="48"/>
      <c r="Y66" s="48">
        <v>116.0</v>
      </c>
    </row>
    <row r="67">
      <c r="A67" s="9" t="s">
        <v>140</v>
      </c>
      <c r="B67" s="9">
        <v>1.5112019E10</v>
      </c>
      <c r="C67" s="9">
        <v>0.0</v>
      </c>
      <c r="D67" s="69"/>
      <c r="E67" s="9">
        <v>3.0</v>
      </c>
      <c r="F67" s="9">
        <v>3.0</v>
      </c>
      <c r="G67" s="9">
        <v>4.0</v>
      </c>
      <c r="H67" s="18">
        <v>8.0</v>
      </c>
      <c r="I67" s="18">
        <v>7.0</v>
      </c>
      <c r="J67" s="18">
        <v>9.0</v>
      </c>
      <c r="K67" s="24">
        <f t="shared" ref="K67:M67" si="78">E67*H67</f>
        <v>24</v>
      </c>
      <c r="L67" s="24">
        <f t="shared" si="78"/>
        <v>21</v>
      </c>
      <c r="M67" s="24">
        <f t="shared" si="78"/>
        <v>36</v>
      </c>
      <c r="N67" s="48">
        <f t="shared" si="3"/>
        <v>81</v>
      </c>
      <c r="O67" s="21"/>
      <c r="P67" s="9"/>
      <c r="U67" s="21"/>
      <c r="V67" s="9" t="s">
        <v>115</v>
      </c>
      <c r="X67" s="48"/>
      <c r="Y67" s="48">
        <v>112.0</v>
      </c>
    </row>
    <row r="68">
      <c r="A68" s="9" t="s">
        <v>133</v>
      </c>
      <c r="B68" s="9">
        <v>1.5112018E10</v>
      </c>
      <c r="C68" s="9">
        <v>0.0</v>
      </c>
      <c r="D68" s="69"/>
      <c r="E68" s="9">
        <v>1.0</v>
      </c>
      <c r="F68" s="9">
        <v>3.0</v>
      </c>
      <c r="G68" s="9">
        <v>6.0</v>
      </c>
      <c r="H68" s="18">
        <v>8.0</v>
      </c>
      <c r="I68" s="18">
        <v>7.0</v>
      </c>
      <c r="J68" s="18">
        <v>9.0</v>
      </c>
      <c r="K68" s="24">
        <f t="shared" ref="K68:M68" si="79">E68*H68</f>
        <v>8</v>
      </c>
      <c r="L68" s="24">
        <f t="shared" si="79"/>
        <v>21</v>
      </c>
      <c r="M68" s="24">
        <f t="shared" si="79"/>
        <v>54</v>
      </c>
      <c r="N68" s="48">
        <f t="shared" si="3"/>
        <v>83</v>
      </c>
      <c r="O68" s="21"/>
      <c r="P68" s="9"/>
      <c r="U68" s="21"/>
      <c r="V68" s="9" t="s">
        <v>332</v>
      </c>
      <c r="X68" s="48"/>
      <c r="Y68" s="48">
        <v>112.0</v>
      </c>
    </row>
    <row r="69">
      <c r="A69" s="9" t="s">
        <v>143</v>
      </c>
      <c r="B69" s="9">
        <v>1.511212E10</v>
      </c>
      <c r="C69" s="9">
        <v>0.0</v>
      </c>
      <c r="D69" s="69"/>
      <c r="E69" s="9">
        <v>2.0</v>
      </c>
      <c r="F69" s="9">
        <v>3.0</v>
      </c>
      <c r="G69" s="9">
        <v>4.0</v>
      </c>
      <c r="H69" s="18">
        <v>8.0</v>
      </c>
      <c r="I69" s="18">
        <v>7.0</v>
      </c>
      <c r="J69" s="18">
        <v>9.0</v>
      </c>
      <c r="K69" s="24">
        <f t="shared" ref="K69:M69" si="80">E69*H69</f>
        <v>16</v>
      </c>
      <c r="L69" s="24">
        <f t="shared" si="80"/>
        <v>21</v>
      </c>
      <c r="M69" s="24">
        <f t="shared" si="80"/>
        <v>36</v>
      </c>
      <c r="N69" s="48">
        <f t="shared" si="3"/>
        <v>73</v>
      </c>
      <c r="O69" s="21"/>
      <c r="P69" s="9"/>
      <c r="U69" s="21"/>
      <c r="V69" s="9" t="s">
        <v>333</v>
      </c>
      <c r="X69" s="48"/>
      <c r="Y69" s="48">
        <v>112.0</v>
      </c>
    </row>
    <row r="70">
      <c r="A70" s="9" t="s">
        <v>135</v>
      </c>
      <c r="B70" s="9">
        <v>1.511211E10</v>
      </c>
      <c r="C70" s="9">
        <v>0.0</v>
      </c>
      <c r="D70" s="69"/>
      <c r="E70" s="9">
        <v>1.0</v>
      </c>
      <c r="F70" s="9">
        <v>3.0</v>
      </c>
      <c r="G70" s="9">
        <v>6.0</v>
      </c>
      <c r="H70" s="18">
        <v>8.0</v>
      </c>
      <c r="I70" s="18">
        <v>7.0</v>
      </c>
      <c r="J70" s="18">
        <v>9.0</v>
      </c>
      <c r="K70" s="24">
        <f t="shared" ref="K70:M70" si="81">E70*H70</f>
        <v>8</v>
      </c>
      <c r="L70" s="24">
        <f t="shared" si="81"/>
        <v>21</v>
      </c>
      <c r="M70" s="24">
        <f t="shared" si="81"/>
        <v>54</v>
      </c>
      <c r="N70" s="48">
        <f t="shared" si="3"/>
        <v>83</v>
      </c>
      <c r="U70" s="21"/>
      <c r="V70" s="9" t="s">
        <v>334</v>
      </c>
      <c r="X70" s="48"/>
      <c r="Y70" s="48">
        <v>110.0</v>
      </c>
    </row>
    <row r="71">
      <c r="A71" s="9" t="s">
        <v>137</v>
      </c>
      <c r="B71" s="9">
        <v>1.5112042E10</v>
      </c>
      <c r="C71" s="9">
        <v>0.0</v>
      </c>
      <c r="D71" s="69"/>
      <c r="E71" s="9">
        <v>1.0</v>
      </c>
      <c r="F71" s="9">
        <v>3.0</v>
      </c>
      <c r="G71" s="9">
        <v>6.0</v>
      </c>
      <c r="H71" s="18">
        <v>8.0</v>
      </c>
      <c r="I71" s="18">
        <v>7.0</v>
      </c>
      <c r="J71" s="18">
        <v>9.0</v>
      </c>
      <c r="K71" s="24">
        <f t="shared" ref="K71:M71" si="82">E71*H71</f>
        <v>8</v>
      </c>
      <c r="L71" s="24">
        <f t="shared" si="82"/>
        <v>21</v>
      </c>
      <c r="M71" s="24">
        <f t="shared" si="82"/>
        <v>54</v>
      </c>
      <c r="N71" s="48">
        <f t="shared" si="3"/>
        <v>83</v>
      </c>
      <c r="U71" s="21"/>
      <c r="V71" s="9" t="s">
        <v>335</v>
      </c>
      <c r="X71" s="48"/>
      <c r="Y71" s="48">
        <v>110.0</v>
      </c>
    </row>
    <row r="72">
      <c r="A72" s="9" t="s">
        <v>139</v>
      </c>
      <c r="B72" s="9">
        <v>1.5112018E10</v>
      </c>
      <c r="C72" s="9">
        <v>0.0</v>
      </c>
      <c r="D72" s="69"/>
      <c r="E72" s="9">
        <v>1.0</v>
      </c>
      <c r="F72" s="9">
        <v>3.0</v>
      </c>
      <c r="G72" s="9">
        <v>6.0</v>
      </c>
      <c r="H72" s="18">
        <v>8.0</v>
      </c>
      <c r="I72" s="18">
        <v>7.0</v>
      </c>
      <c r="J72" s="18">
        <v>9.0</v>
      </c>
      <c r="K72" s="24">
        <f t="shared" ref="K72:M72" si="83">E72*H72</f>
        <v>8</v>
      </c>
      <c r="L72" s="24">
        <f t="shared" si="83"/>
        <v>21</v>
      </c>
      <c r="M72" s="24">
        <f t="shared" si="83"/>
        <v>54</v>
      </c>
      <c r="N72" s="48">
        <f t="shared" si="3"/>
        <v>83</v>
      </c>
      <c r="U72" s="21"/>
      <c r="V72" s="9" t="s">
        <v>247</v>
      </c>
      <c r="X72" s="48"/>
      <c r="Y72" s="48">
        <v>109.0</v>
      </c>
    </row>
    <row r="73">
      <c r="A73" s="9" t="s">
        <v>146</v>
      </c>
      <c r="B73" s="9">
        <v>1.511212E10</v>
      </c>
      <c r="C73" s="9">
        <v>0.0</v>
      </c>
      <c r="D73" s="69"/>
      <c r="E73" s="9">
        <v>2.0</v>
      </c>
      <c r="F73" s="9">
        <v>3.0</v>
      </c>
      <c r="G73" s="9">
        <v>4.0</v>
      </c>
      <c r="H73" s="18">
        <v>8.0</v>
      </c>
      <c r="I73" s="18">
        <v>7.0</v>
      </c>
      <c r="J73" s="18">
        <v>9.0</v>
      </c>
      <c r="K73" s="24">
        <f t="shared" ref="K73:M73" si="84">E73*H73</f>
        <v>16</v>
      </c>
      <c r="L73" s="24">
        <f t="shared" si="84"/>
        <v>21</v>
      </c>
      <c r="M73" s="24">
        <f t="shared" si="84"/>
        <v>36</v>
      </c>
      <c r="N73" s="48">
        <f t="shared" si="3"/>
        <v>73</v>
      </c>
      <c r="U73" s="21"/>
      <c r="V73" s="9" t="s">
        <v>111</v>
      </c>
      <c r="X73" s="48"/>
      <c r="Y73" s="48">
        <v>109.0</v>
      </c>
    </row>
    <row r="74">
      <c r="A74" s="9" t="s">
        <v>144</v>
      </c>
      <c r="B74" s="9">
        <v>1.51120436E10</v>
      </c>
      <c r="C74" s="9">
        <v>0.0</v>
      </c>
      <c r="D74" s="69"/>
      <c r="E74" s="9">
        <v>3.0</v>
      </c>
      <c r="F74" s="9">
        <v>3.0</v>
      </c>
      <c r="G74" s="9">
        <v>4.0</v>
      </c>
      <c r="H74" s="18">
        <v>8.0</v>
      </c>
      <c r="I74" s="18">
        <v>7.0</v>
      </c>
      <c r="J74" s="18">
        <v>9.0</v>
      </c>
      <c r="K74" s="24">
        <f t="shared" ref="K74:M74" si="85">E74*H74</f>
        <v>24</v>
      </c>
      <c r="L74" s="24">
        <f t="shared" si="85"/>
        <v>21</v>
      </c>
      <c r="M74" s="24">
        <f t="shared" si="85"/>
        <v>36</v>
      </c>
      <c r="N74" s="48">
        <f t="shared" si="3"/>
        <v>81</v>
      </c>
      <c r="U74" s="21"/>
      <c r="V74" s="9" t="s">
        <v>336</v>
      </c>
      <c r="X74" s="48"/>
      <c r="Y74" s="48">
        <v>108.0</v>
      </c>
    </row>
    <row r="75">
      <c r="A75" s="9" t="s">
        <v>131</v>
      </c>
      <c r="B75" s="9">
        <v>7.8018014E10</v>
      </c>
      <c r="C75" s="9">
        <v>0.0</v>
      </c>
      <c r="D75" s="69"/>
      <c r="E75" s="9">
        <v>4.0</v>
      </c>
      <c r="F75" s="9">
        <v>3.0</v>
      </c>
      <c r="G75" s="9">
        <v>4.0</v>
      </c>
      <c r="H75" s="18">
        <v>8.0</v>
      </c>
      <c r="I75" s="18">
        <v>7.0</v>
      </c>
      <c r="J75" s="18">
        <v>9.0</v>
      </c>
      <c r="K75" s="24">
        <f t="shared" ref="K75:M75" si="86">E75*H75</f>
        <v>32</v>
      </c>
      <c r="L75" s="24">
        <f t="shared" si="86"/>
        <v>21</v>
      </c>
      <c r="M75" s="24">
        <f t="shared" si="86"/>
        <v>36</v>
      </c>
      <c r="N75" s="48">
        <f t="shared" si="3"/>
        <v>89</v>
      </c>
      <c r="U75" s="21"/>
      <c r="V75" s="9" t="s">
        <v>303</v>
      </c>
      <c r="X75" s="48"/>
      <c r="Y75" s="48">
        <v>107.0</v>
      </c>
    </row>
    <row r="76">
      <c r="A76" s="9" t="s">
        <v>150</v>
      </c>
      <c r="B76" s="9">
        <v>1.5112018E10</v>
      </c>
      <c r="C76" s="9">
        <v>0.0</v>
      </c>
      <c r="D76" s="69"/>
      <c r="E76" s="9">
        <v>1.0</v>
      </c>
      <c r="F76" s="9">
        <v>3.0</v>
      </c>
      <c r="G76" s="9">
        <v>4.0</v>
      </c>
      <c r="H76" s="18">
        <v>8.0</v>
      </c>
      <c r="I76" s="18">
        <v>7.0</v>
      </c>
      <c r="J76" s="18">
        <v>9.0</v>
      </c>
      <c r="K76" s="24">
        <f t="shared" ref="K76:M76" si="87">E76*H76</f>
        <v>8</v>
      </c>
      <c r="L76" s="24">
        <f t="shared" si="87"/>
        <v>21</v>
      </c>
      <c r="M76" s="24">
        <f t="shared" si="87"/>
        <v>36</v>
      </c>
      <c r="N76" s="48">
        <f t="shared" si="3"/>
        <v>65</v>
      </c>
      <c r="U76" s="21"/>
      <c r="V76" s="9" t="s">
        <v>225</v>
      </c>
      <c r="X76" s="48"/>
      <c r="Y76" s="48">
        <v>106.0</v>
      </c>
    </row>
    <row r="77">
      <c r="A77" s="9" t="s">
        <v>152</v>
      </c>
      <c r="B77" s="9">
        <v>1.5112911005E10</v>
      </c>
      <c r="C77" s="9">
        <v>0.0</v>
      </c>
      <c r="D77" s="69"/>
      <c r="E77" s="9">
        <v>1.0</v>
      </c>
      <c r="F77" s="9">
        <v>3.0</v>
      </c>
      <c r="G77" s="9">
        <v>4.0</v>
      </c>
      <c r="H77" s="18">
        <v>8.0</v>
      </c>
      <c r="I77" s="18">
        <v>7.0</v>
      </c>
      <c r="J77" s="18">
        <v>9.0</v>
      </c>
      <c r="K77" s="24">
        <f t="shared" ref="K77:M77" si="88">E77*H77</f>
        <v>8</v>
      </c>
      <c r="L77" s="24">
        <f t="shared" si="88"/>
        <v>21</v>
      </c>
      <c r="M77" s="24">
        <f t="shared" si="88"/>
        <v>36</v>
      </c>
      <c r="N77" s="48">
        <f t="shared" si="3"/>
        <v>65</v>
      </c>
      <c r="U77" s="21"/>
      <c r="V77" s="9" t="s">
        <v>200</v>
      </c>
      <c r="X77" s="48"/>
      <c r="Y77" s="48">
        <v>105.0</v>
      </c>
    </row>
    <row r="78">
      <c r="A78" s="9" t="s">
        <v>153</v>
      </c>
      <c r="B78" s="9">
        <v>1.5112819E10</v>
      </c>
      <c r="C78" s="9">
        <v>0.0</v>
      </c>
      <c r="D78" s="69"/>
      <c r="E78" s="9">
        <v>2.0</v>
      </c>
      <c r="F78" s="9">
        <v>3.0</v>
      </c>
      <c r="G78" s="9">
        <v>4.0</v>
      </c>
      <c r="H78" s="18">
        <v>8.0</v>
      </c>
      <c r="I78" s="18">
        <v>7.0</v>
      </c>
      <c r="J78" s="18">
        <v>9.0</v>
      </c>
      <c r="K78" s="24">
        <f t="shared" ref="K78:M78" si="89">E78*H78</f>
        <v>16</v>
      </c>
      <c r="L78" s="24">
        <f t="shared" si="89"/>
        <v>21</v>
      </c>
      <c r="M78" s="24">
        <f t="shared" si="89"/>
        <v>36</v>
      </c>
      <c r="N78" s="48">
        <f t="shared" si="3"/>
        <v>73</v>
      </c>
      <c r="U78" s="21"/>
      <c r="V78" s="9" t="s">
        <v>337</v>
      </c>
      <c r="X78" s="48"/>
      <c r="Y78" s="48">
        <v>105.0</v>
      </c>
    </row>
    <row r="79">
      <c r="A79" s="9" t="s">
        <v>145</v>
      </c>
      <c r="B79" s="9">
        <v>1.5112818E10</v>
      </c>
      <c r="C79" s="9">
        <v>0.0</v>
      </c>
      <c r="D79" s="69"/>
      <c r="E79" s="9">
        <v>2.0</v>
      </c>
      <c r="F79" s="9">
        <v>4.0</v>
      </c>
      <c r="G79" s="9">
        <v>4.0</v>
      </c>
      <c r="H79" s="18">
        <v>8.0</v>
      </c>
      <c r="I79" s="18">
        <v>7.0</v>
      </c>
      <c r="J79" s="18">
        <v>9.0</v>
      </c>
      <c r="K79" s="24">
        <f t="shared" ref="K79:M79" si="90">E79*H79</f>
        <v>16</v>
      </c>
      <c r="L79" s="24">
        <f t="shared" si="90"/>
        <v>28</v>
      </c>
      <c r="M79" s="24">
        <f t="shared" si="90"/>
        <v>36</v>
      </c>
      <c r="N79" s="48">
        <f t="shared" si="3"/>
        <v>80</v>
      </c>
      <c r="U79" s="21"/>
      <c r="V79" s="21" t="s">
        <v>338</v>
      </c>
      <c r="X79" s="48"/>
      <c r="Y79" s="48">
        <v>105.0</v>
      </c>
    </row>
    <row r="80">
      <c r="A80" s="21" t="s">
        <v>339</v>
      </c>
      <c r="B80" s="21">
        <v>7.8019018E10</v>
      </c>
      <c r="C80" s="46">
        <v>0.0</v>
      </c>
      <c r="D80" s="46"/>
      <c r="E80" s="46">
        <v>4.0</v>
      </c>
      <c r="F80" s="46">
        <v>3.0</v>
      </c>
      <c r="G80" s="46">
        <v>4.0</v>
      </c>
      <c r="H80" s="18">
        <v>8.0</v>
      </c>
      <c r="I80" s="18">
        <v>7.0</v>
      </c>
      <c r="J80" s="18">
        <v>9.0</v>
      </c>
      <c r="K80" s="24">
        <f t="shared" ref="K80:M80" si="91">E80*H80</f>
        <v>32</v>
      </c>
      <c r="L80" s="24">
        <f t="shared" si="91"/>
        <v>21</v>
      </c>
      <c r="M80" s="24">
        <f t="shared" si="91"/>
        <v>36</v>
      </c>
      <c r="N80" s="48">
        <f t="shared" si="3"/>
        <v>89</v>
      </c>
      <c r="U80" s="21"/>
      <c r="V80" s="21" t="s">
        <v>340</v>
      </c>
      <c r="X80" s="48"/>
      <c r="Y80" s="48">
        <v>105.0</v>
      </c>
    </row>
    <row r="81">
      <c r="A81" s="21" t="s">
        <v>341</v>
      </c>
      <c r="B81" s="21">
        <v>7.8019018E10</v>
      </c>
      <c r="C81" s="46">
        <v>0.0</v>
      </c>
      <c r="D81" s="46"/>
      <c r="E81" s="46">
        <v>3.0</v>
      </c>
      <c r="F81" s="46">
        <v>3.0</v>
      </c>
      <c r="G81" s="46">
        <v>4.0</v>
      </c>
      <c r="H81" s="18">
        <v>8.0</v>
      </c>
      <c r="I81" s="18">
        <v>7.0</v>
      </c>
      <c r="J81" s="18">
        <v>9.0</v>
      </c>
      <c r="K81" s="24">
        <f t="shared" ref="K81:M81" si="92">E81*H81</f>
        <v>24</v>
      </c>
      <c r="L81" s="24">
        <f t="shared" si="92"/>
        <v>21</v>
      </c>
      <c r="M81" s="24">
        <f t="shared" si="92"/>
        <v>36</v>
      </c>
      <c r="N81" s="48">
        <f t="shared" si="3"/>
        <v>81</v>
      </c>
      <c r="U81" s="21"/>
      <c r="V81" s="9" t="s">
        <v>342</v>
      </c>
      <c r="X81" s="48"/>
      <c r="Y81" s="48">
        <v>105.0</v>
      </c>
    </row>
    <row r="82">
      <c r="A82" s="9" t="s">
        <v>154</v>
      </c>
      <c r="B82" s="9">
        <v>7.8019901E10</v>
      </c>
      <c r="C82" s="9">
        <v>0.0</v>
      </c>
      <c r="D82" s="69"/>
      <c r="E82" s="9">
        <v>1.0</v>
      </c>
      <c r="F82" s="9">
        <v>3.0</v>
      </c>
      <c r="G82" s="9">
        <v>4.0</v>
      </c>
      <c r="H82" s="18">
        <v>8.0</v>
      </c>
      <c r="I82" s="18">
        <v>7.0</v>
      </c>
      <c r="J82" s="18">
        <v>9.0</v>
      </c>
      <c r="K82" s="24">
        <f t="shared" ref="K82:M82" si="93">E82*H82</f>
        <v>8</v>
      </c>
      <c r="L82" s="24">
        <f t="shared" si="93"/>
        <v>21</v>
      </c>
      <c r="M82" s="24">
        <f t="shared" si="93"/>
        <v>36</v>
      </c>
      <c r="N82" s="48">
        <f t="shared" si="3"/>
        <v>65</v>
      </c>
      <c r="U82" s="21"/>
      <c r="V82" s="21" t="s">
        <v>343</v>
      </c>
      <c r="X82" s="48"/>
      <c r="Y82" s="48">
        <v>102.0</v>
      </c>
    </row>
    <row r="83">
      <c r="A83" s="21" t="s">
        <v>344</v>
      </c>
      <c r="B83" s="21">
        <v>7.8019018E10</v>
      </c>
      <c r="C83" s="46">
        <v>0.0</v>
      </c>
      <c r="D83" s="46"/>
      <c r="E83" s="46">
        <v>4.0</v>
      </c>
      <c r="F83" s="46">
        <v>3.0</v>
      </c>
      <c r="G83" s="9">
        <v>4.0</v>
      </c>
      <c r="H83" s="18">
        <v>8.0</v>
      </c>
      <c r="I83" s="18">
        <v>7.0</v>
      </c>
      <c r="J83" s="18">
        <v>9.0</v>
      </c>
      <c r="K83" s="24">
        <f t="shared" ref="K83:M83" si="94">E83*H83</f>
        <v>32</v>
      </c>
      <c r="L83" s="24">
        <f t="shared" si="94"/>
        <v>21</v>
      </c>
      <c r="M83" s="24">
        <f t="shared" si="94"/>
        <v>36</v>
      </c>
      <c r="N83" s="48">
        <f t="shared" si="3"/>
        <v>89</v>
      </c>
      <c r="U83" s="21"/>
      <c r="V83" s="21" t="s">
        <v>345</v>
      </c>
      <c r="X83" s="48"/>
      <c r="Y83" s="48">
        <v>101.0</v>
      </c>
    </row>
    <row r="84">
      <c r="A84" s="21" t="s">
        <v>346</v>
      </c>
      <c r="B84" s="21">
        <v>7.8019018E10</v>
      </c>
      <c r="C84" s="46">
        <v>0.0</v>
      </c>
      <c r="D84" s="46"/>
      <c r="E84" s="46">
        <v>4.0</v>
      </c>
      <c r="F84" s="46">
        <v>3.0</v>
      </c>
      <c r="G84" s="9">
        <v>4.0</v>
      </c>
      <c r="H84" s="18">
        <v>8.0</v>
      </c>
      <c r="I84" s="18">
        <v>7.0</v>
      </c>
      <c r="J84" s="18">
        <v>9.0</v>
      </c>
      <c r="K84" s="24">
        <f t="shared" ref="K84:M84" si="95">E84*H84</f>
        <v>32</v>
      </c>
      <c r="L84" s="24">
        <f t="shared" si="95"/>
        <v>21</v>
      </c>
      <c r="M84" s="24">
        <f t="shared" si="95"/>
        <v>36</v>
      </c>
      <c r="N84" s="48">
        <f t="shared" si="3"/>
        <v>89</v>
      </c>
      <c r="U84" s="21"/>
      <c r="V84" s="21" t="s">
        <v>347</v>
      </c>
      <c r="X84" s="48"/>
      <c r="Y84" s="48">
        <v>101.0</v>
      </c>
    </row>
    <row r="85">
      <c r="A85" s="21" t="s">
        <v>348</v>
      </c>
      <c r="B85" s="21">
        <v>7.8019018E10</v>
      </c>
      <c r="C85" s="46">
        <v>0.0</v>
      </c>
      <c r="D85" s="46"/>
      <c r="E85" s="46">
        <v>3.0</v>
      </c>
      <c r="F85" s="46">
        <v>4.0</v>
      </c>
      <c r="G85" s="9">
        <v>4.0</v>
      </c>
      <c r="H85" s="18">
        <v>8.0</v>
      </c>
      <c r="I85" s="18">
        <v>7.0</v>
      </c>
      <c r="J85" s="18">
        <v>9.0</v>
      </c>
      <c r="K85" s="24">
        <f t="shared" ref="K85:M85" si="96">E85*H85</f>
        <v>24</v>
      </c>
      <c r="L85" s="24">
        <f t="shared" si="96"/>
        <v>28</v>
      </c>
      <c r="M85" s="24">
        <f t="shared" si="96"/>
        <v>36</v>
      </c>
      <c r="N85" s="48">
        <f t="shared" si="3"/>
        <v>88</v>
      </c>
      <c r="U85" s="21"/>
      <c r="V85" s="21" t="s">
        <v>226</v>
      </c>
      <c r="X85" s="48"/>
      <c r="Y85" s="48">
        <v>100.0</v>
      </c>
    </row>
    <row r="86">
      <c r="A86" s="21" t="s">
        <v>349</v>
      </c>
      <c r="B86" s="21">
        <v>7.8019018E10</v>
      </c>
      <c r="C86" s="46">
        <v>0.0</v>
      </c>
      <c r="D86" s="46"/>
      <c r="E86" s="46">
        <v>3.0</v>
      </c>
      <c r="F86" s="46">
        <v>3.0</v>
      </c>
      <c r="G86" s="9">
        <v>4.0</v>
      </c>
      <c r="H86" s="18">
        <v>8.0</v>
      </c>
      <c r="I86" s="18">
        <v>7.0</v>
      </c>
      <c r="J86" s="18">
        <v>9.0</v>
      </c>
      <c r="K86" s="24">
        <f t="shared" ref="K86:M86" si="97">E86*H86</f>
        <v>24</v>
      </c>
      <c r="L86" s="24">
        <f t="shared" si="97"/>
        <v>21</v>
      </c>
      <c r="M86" s="24">
        <f t="shared" si="97"/>
        <v>36</v>
      </c>
      <c r="N86" s="48">
        <f t="shared" si="3"/>
        <v>81</v>
      </c>
      <c r="U86" s="21"/>
      <c r="V86" s="21" t="s">
        <v>305</v>
      </c>
      <c r="X86" s="48"/>
      <c r="Y86" s="48">
        <v>99.0</v>
      </c>
    </row>
    <row r="87">
      <c r="A87" s="21" t="s">
        <v>155</v>
      </c>
      <c r="B87" s="21">
        <v>7.8019901E10</v>
      </c>
      <c r="C87" s="46">
        <v>0.0</v>
      </c>
      <c r="D87" s="46"/>
      <c r="E87" s="46">
        <v>1.0</v>
      </c>
      <c r="F87" s="46">
        <v>3.0</v>
      </c>
      <c r="G87" s="9">
        <v>4.0</v>
      </c>
      <c r="H87" s="18">
        <v>8.0</v>
      </c>
      <c r="I87" s="18">
        <v>7.0</v>
      </c>
      <c r="J87" s="18">
        <v>9.0</v>
      </c>
      <c r="K87" s="24">
        <f t="shared" ref="K87:M87" si="98">E87*H87</f>
        <v>8</v>
      </c>
      <c r="L87" s="24">
        <f t="shared" si="98"/>
        <v>21</v>
      </c>
      <c r="M87" s="24">
        <f t="shared" si="98"/>
        <v>36</v>
      </c>
      <c r="N87" s="48">
        <f t="shared" si="3"/>
        <v>65</v>
      </c>
      <c r="U87" s="21"/>
      <c r="V87" s="21" t="s">
        <v>310</v>
      </c>
      <c r="X87" s="48"/>
      <c r="Y87" s="48">
        <v>98.0</v>
      </c>
    </row>
    <row r="88">
      <c r="A88" s="21" t="s">
        <v>350</v>
      </c>
      <c r="B88" s="21">
        <v>7.8019018E10</v>
      </c>
      <c r="C88" s="46">
        <v>0.0</v>
      </c>
      <c r="D88" s="46"/>
      <c r="E88" s="46">
        <v>3.0</v>
      </c>
      <c r="F88" s="46">
        <v>3.0</v>
      </c>
      <c r="G88" s="9">
        <v>4.0</v>
      </c>
      <c r="H88" s="18">
        <v>8.0</v>
      </c>
      <c r="I88" s="18">
        <v>7.0</v>
      </c>
      <c r="J88" s="18">
        <v>9.0</v>
      </c>
      <c r="K88" s="24">
        <f t="shared" ref="K88:M88" si="99">E88*H88</f>
        <v>24</v>
      </c>
      <c r="L88" s="24">
        <f t="shared" si="99"/>
        <v>21</v>
      </c>
      <c r="M88" s="24">
        <f t="shared" si="99"/>
        <v>36</v>
      </c>
      <c r="N88" s="48">
        <f t="shared" si="3"/>
        <v>81</v>
      </c>
      <c r="U88" s="21"/>
      <c r="V88" s="9" t="s">
        <v>351</v>
      </c>
      <c r="X88" s="48"/>
      <c r="Y88" s="48">
        <v>98.0</v>
      </c>
    </row>
    <row r="89">
      <c r="A89" s="9" t="s">
        <v>132</v>
      </c>
      <c r="B89" s="9">
        <v>7.8019901E10</v>
      </c>
      <c r="C89" s="9">
        <v>0.0</v>
      </c>
      <c r="D89" s="69"/>
      <c r="E89" s="9">
        <v>4.0</v>
      </c>
      <c r="F89" s="9">
        <v>3.0</v>
      </c>
      <c r="G89" s="9">
        <v>4.0</v>
      </c>
      <c r="H89" s="18">
        <v>8.0</v>
      </c>
      <c r="I89" s="18">
        <v>7.0</v>
      </c>
      <c r="J89" s="18">
        <v>9.0</v>
      </c>
      <c r="K89" s="24">
        <f t="shared" ref="K89:M89" si="100">E89*H89</f>
        <v>32</v>
      </c>
      <c r="L89" s="24">
        <f t="shared" si="100"/>
        <v>21</v>
      </c>
      <c r="M89" s="24">
        <f t="shared" si="100"/>
        <v>36</v>
      </c>
      <c r="N89" s="48">
        <f t="shared" si="3"/>
        <v>89</v>
      </c>
      <c r="U89" s="21"/>
      <c r="V89" s="9" t="s">
        <v>352</v>
      </c>
      <c r="X89" s="48"/>
      <c r="Y89" s="48">
        <v>97.0</v>
      </c>
    </row>
    <row r="90">
      <c r="A90" s="9" t="s">
        <v>156</v>
      </c>
      <c r="B90" s="9">
        <v>7.8037000015E10</v>
      </c>
      <c r="C90" s="9">
        <v>0.0</v>
      </c>
      <c r="D90" s="69"/>
      <c r="E90" s="9">
        <v>2.0</v>
      </c>
      <c r="F90" s="9">
        <v>3.0</v>
      </c>
      <c r="G90" s="9">
        <v>4.0</v>
      </c>
      <c r="H90" s="18">
        <v>8.0</v>
      </c>
      <c r="I90" s="18">
        <v>7.0</v>
      </c>
      <c r="J90" s="18">
        <v>9.0</v>
      </c>
      <c r="K90" s="24">
        <f t="shared" ref="K90:M90" si="101">E90*H90</f>
        <v>16</v>
      </c>
      <c r="L90" s="24">
        <f t="shared" si="101"/>
        <v>21</v>
      </c>
      <c r="M90" s="24">
        <f t="shared" si="101"/>
        <v>36</v>
      </c>
      <c r="N90" s="48">
        <f t="shared" si="3"/>
        <v>73</v>
      </c>
      <c r="U90" s="21"/>
      <c r="V90" s="9" t="s">
        <v>353</v>
      </c>
      <c r="X90" s="48"/>
      <c r="Y90" s="48">
        <v>97.0</v>
      </c>
    </row>
    <row r="91">
      <c r="A91" s="9" t="s">
        <v>158</v>
      </c>
      <c r="B91" s="9">
        <v>1.5112944E10</v>
      </c>
      <c r="C91" s="9">
        <v>0.0</v>
      </c>
      <c r="D91" s="69"/>
      <c r="E91" s="9">
        <v>1.0</v>
      </c>
      <c r="F91" s="9">
        <v>2.0</v>
      </c>
      <c r="G91" s="9">
        <v>4.0</v>
      </c>
      <c r="H91" s="18">
        <v>8.0</v>
      </c>
      <c r="I91" s="18">
        <v>7.0</v>
      </c>
      <c r="J91" s="18">
        <v>9.0</v>
      </c>
      <c r="K91" s="24">
        <f t="shared" ref="K91:M91" si="102">E91*H91</f>
        <v>8</v>
      </c>
      <c r="L91" s="24">
        <f t="shared" si="102"/>
        <v>14</v>
      </c>
      <c r="M91" s="24">
        <f t="shared" si="102"/>
        <v>36</v>
      </c>
      <c r="N91" s="48">
        <f t="shared" si="3"/>
        <v>58</v>
      </c>
      <c r="U91" s="21"/>
      <c r="V91" s="9" t="s">
        <v>295</v>
      </c>
      <c r="X91" s="48"/>
      <c r="Y91" s="48">
        <v>96.0</v>
      </c>
    </row>
    <row r="92">
      <c r="A92" s="9" t="s">
        <v>157</v>
      </c>
      <c r="B92" s="9">
        <v>1.511336E10</v>
      </c>
      <c r="C92" s="9">
        <v>0.0</v>
      </c>
      <c r="D92" s="69"/>
      <c r="E92" s="9">
        <v>2.0</v>
      </c>
      <c r="F92" s="9">
        <v>2.0</v>
      </c>
      <c r="G92" s="9">
        <v>4.0</v>
      </c>
      <c r="H92" s="18">
        <v>8.0</v>
      </c>
      <c r="I92" s="18">
        <v>7.0</v>
      </c>
      <c r="J92" s="18">
        <v>9.0</v>
      </c>
      <c r="K92" s="24">
        <f t="shared" ref="K92:M92" si="103">E92*H92</f>
        <v>16</v>
      </c>
      <c r="L92" s="24">
        <f t="shared" si="103"/>
        <v>14</v>
      </c>
      <c r="M92" s="24">
        <f t="shared" si="103"/>
        <v>36</v>
      </c>
      <c r="N92" s="48">
        <f t="shared" si="3"/>
        <v>66</v>
      </c>
      <c r="U92" s="21"/>
      <c r="V92" s="21" t="s">
        <v>331</v>
      </c>
      <c r="X92" s="48"/>
      <c r="Y92" s="48">
        <v>96.0</v>
      </c>
    </row>
    <row r="93">
      <c r="A93" s="21" t="s">
        <v>337</v>
      </c>
      <c r="B93" s="29">
        <v>1.5113244016E10</v>
      </c>
      <c r="C93" s="9">
        <v>0.0</v>
      </c>
      <c r="E93" s="21">
        <v>6.0</v>
      </c>
      <c r="F93" s="21">
        <v>3.0</v>
      </c>
      <c r="G93" s="21">
        <v>4.0</v>
      </c>
      <c r="H93" s="9">
        <v>8.0</v>
      </c>
      <c r="I93" s="9">
        <v>7.0</v>
      </c>
      <c r="J93" s="9">
        <v>9.0</v>
      </c>
      <c r="K93" s="24">
        <f t="shared" ref="K93:M93" si="104">E93*H93</f>
        <v>48</v>
      </c>
      <c r="L93" s="24">
        <f t="shared" si="104"/>
        <v>21</v>
      </c>
      <c r="M93" s="24">
        <f t="shared" si="104"/>
        <v>36</v>
      </c>
      <c r="N93" s="48">
        <f t="shared" si="3"/>
        <v>105</v>
      </c>
      <c r="U93" s="21"/>
      <c r="V93" s="21" t="s">
        <v>215</v>
      </c>
      <c r="X93" s="48"/>
      <c r="Y93" s="48">
        <v>95.0</v>
      </c>
    </row>
    <row r="94">
      <c r="A94" s="21" t="s">
        <v>354</v>
      </c>
      <c r="B94" s="21">
        <v>1.5113244014E10</v>
      </c>
      <c r="C94" s="46">
        <v>0.0</v>
      </c>
      <c r="D94" s="46"/>
      <c r="E94" s="46">
        <v>2.0</v>
      </c>
      <c r="F94" s="46">
        <v>2.0</v>
      </c>
      <c r="G94" s="46">
        <v>4.0</v>
      </c>
      <c r="H94" s="18">
        <v>8.0</v>
      </c>
      <c r="I94" s="18">
        <v>7.0</v>
      </c>
      <c r="J94" s="18">
        <v>9.0</v>
      </c>
      <c r="K94" s="24">
        <f t="shared" ref="K94:M94" si="105">E94*H94</f>
        <v>16</v>
      </c>
      <c r="L94" s="24">
        <f t="shared" si="105"/>
        <v>14</v>
      </c>
      <c r="M94" s="24">
        <f t="shared" si="105"/>
        <v>36</v>
      </c>
      <c r="N94" s="48">
        <f t="shared" si="3"/>
        <v>66</v>
      </c>
      <c r="U94" s="21"/>
      <c r="V94" s="21" t="s">
        <v>355</v>
      </c>
      <c r="X94" s="48"/>
      <c r="Y94" s="48">
        <v>94.0</v>
      </c>
    </row>
    <row r="95">
      <c r="A95" s="21" t="s">
        <v>161</v>
      </c>
      <c r="B95" s="21">
        <v>1.4110411047E10</v>
      </c>
      <c r="C95" s="9">
        <v>0.0</v>
      </c>
      <c r="D95" s="69"/>
      <c r="E95" s="9">
        <v>1.0</v>
      </c>
      <c r="F95" s="9">
        <v>2.0</v>
      </c>
      <c r="G95" s="9">
        <v>4.0</v>
      </c>
      <c r="H95" s="18">
        <v>8.0</v>
      </c>
      <c r="I95" s="18">
        <v>7.0</v>
      </c>
      <c r="J95" s="18">
        <v>9.0</v>
      </c>
      <c r="K95" s="24">
        <f t="shared" ref="K95:M95" si="106">E95*H95</f>
        <v>8</v>
      </c>
      <c r="L95" s="24">
        <f t="shared" si="106"/>
        <v>14</v>
      </c>
      <c r="M95" s="24">
        <f t="shared" si="106"/>
        <v>36</v>
      </c>
      <c r="N95" s="48">
        <f t="shared" si="3"/>
        <v>58</v>
      </c>
      <c r="U95" s="21"/>
      <c r="V95" s="21" t="s">
        <v>356</v>
      </c>
      <c r="X95" s="48"/>
      <c r="Y95" s="48">
        <v>94.0</v>
      </c>
    </row>
    <row r="96">
      <c r="A96" s="21" t="s">
        <v>163</v>
      </c>
      <c r="B96" s="21">
        <v>1.5113344001E10</v>
      </c>
      <c r="C96" s="9">
        <v>0.0</v>
      </c>
      <c r="D96" s="69"/>
      <c r="E96" s="9">
        <v>1.0</v>
      </c>
      <c r="F96" s="9">
        <v>2.0</v>
      </c>
      <c r="G96" s="9">
        <v>4.0</v>
      </c>
      <c r="H96" s="18">
        <v>8.0</v>
      </c>
      <c r="I96" s="18">
        <v>7.0</v>
      </c>
      <c r="J96" s="18">
        <v>9.0</v>
      </c>
      <c r="K96" s="24">
        <f t="shared" ref="K96:M96" si="107">E96*H96</f>
        <v>8</v>
      </c>
      <c r="L96" s="24">
        <f t="shared" si="107"/>
        <v>14</v>
      </c>
      <c r="M96" s="24">
        <f t="shared" si="107"/>
        <v>36</v>
      </c>
      <c r="N96" s="48">
        <f t="shared" si="3"/>
        <v>58</v>
      </c>
      <c r="U96" s="21"/>
      <c r="V96" s="21" t="s">
        <v>357</v>
      </c>
      <c r="X96" s="48"/>
      <c r="Y96" s="48">
        <v>94.0</v>
      </c>
    </row>
    <row r="97">
      <c r="A97" s="21" t="s">
        <v>159</v>
      </c>
      <c r="B97" s="21">
        <v>1.4110421048E10</v>
      </c>
      <c r="C97" s="9">
        <v>0.0</v>
      </c>
      <c r="D97" s="69"/>
      <c r="E97" s="9">
        <v>2.0</v>
      </c>
      <c r="F97" s="9">
        <v>2.0</v>
      </c>
      <c r="G97" s="9">
        <v>4.0</v>
      </c>
      <c r="H97" s="18">
        <v>8.0</v>
      </c>
      <c r="I97" s="18">
        <v>7.0</v>
      </c>
      <c r="J97" s="18">
        <v>9.0</v>
      </c>
      <c r="K97" s="24">
        <f t="shared" ref="K97:M97" si="108">E97*H97</f>
        <v>16</v>
      </c>
      <c r="L97" s="24">
        <f t="shared" si="108"/>
        <v>14</v>
      </c>
      <c r="M97" s="24">
        <f t="shared" si="108"/>
        <v>36</v>
      </c>
      <c r="N97" s="48">
        <f t="shared" si="3"/>
        <v>66</v>
      </c>
      <c r="U97" s="21"/>
      <c r="V97" s="21" t="s">
        <v>307</v>
      </c>
      <c r="X97" s="48"/>
      <c r="Y97" s="48">
        <v>91.0</v>
      </c>
    </row>
    <row r="98">
      <c r="A98" s="21" t="s">
        <v>160</v>
      </c>
      <c r="B98" s="21">
        <v>1.511041E11</v>
      </c>
      <c r="C98" s="9">
        <v>0.0</v>
      </c>
      <c r="D98" s="69"/>
      <c r="E98" s="9">
        <v>2.0</v>
      </c>
      <c r="F98" s="9">
        <v>2.0</v>
      </c>
      <c r="G98" s="9">
        <v>4.0</v>
      </c>
      <c r="H98" s="18">
        <v>8.0</v>
      </c>
      <c r="I98" s="18">
        <v>7.0</v>
      </c>
      <c r="J98" s="18">
        <v>9.0</v>
      </c>
      <c r="K98" s="24">
        <f t="shared" ref="K98:M98" si="109">E98*H98</f>
        <v>16</v>
      </c>
      <c r="L98" s="24">
        <f t="shared" si="109"/>
        <v>14</v>
      </c>
      <c r="M98" s="24">
        <f t="shared" si="109"/>
        <v>36</v>
      </c>
      <c r="N98" s="48">
        <f t="shared" si="3"/>
        <v>66</v>
      </c>
      <c r="U98" s="21"/>
      <c r="V98" s="21" t="s">
        <v>309</v>
      </c>
      <c r="X98" s="48"/>
      <c r="Y98" s="48">
        <v>91.0</v>
      </c>
    </row>
    <row r="99">
      <c r="A99" s="21" t="s">
        <v>167</v>
      </c>
      <c r="B99" s="21">
        <v>1.5110432E11</v>
      </c>
      <c r="C99" s="9">
        <v>0.0</v>
      </c>
      <c r="D99" s="69"/>
      <c r="E99" s="9">
        <v>1.0</v>
      </c>
      <c r="F99" s="9">
        <v>2.0</v>
      </c>
      <c r="G99" s="9">
        <v>4.0</v>
      </c>
      <c r="H99" s="18">
        <v>8.0</v>
      </c>
      <c r="I99" s="18">
        <v>7.0</v>
      </c>
      <c r="J99" s="18">
        <v>9.0</v>
      </c>
      <c r="K99" s="24">
        <f t="shared" ref="K99:M99" si="110">E99*H99</f>
        <v>8</v>
      </c>
      <c r="L99" s="24">
        <f t="shared" si="110"/>
        <v>14</v>
      </c>
      <c r="M99" s="24">
        <f t="shared" si="110"/>
        <v>36</v>
      </c>
      <c r="N99" s="48">
        <f t="shared" si="3"/>
        <v>58</v>
      </c>
      <c r="U99" s="21"/>
      <c r="V99" s="21" t="s">
        <v>316</v>
      </c>
      <c r="X99" s="48"/>
      <c r="Y99" s="48">
        <v>91.0</v>
      </c>
    </row>
    <row r="100">
      <c r="A100" s="21" t="s">
        <v>169</v>
      </c>
      <c r="B100" s="21">
        <v>1.511051E11</v>
      </c>
      <c r="C100" s="9">
        <v>0.0</v>
      </c>
      <c r="D100" s="69"/>
      <c r="E100" s="9">
        <v>1.0</v>
      </c>
      <c r="F100" s="9">
        <v>2.0</v>
      </c>
      <c r="G100" s="9">
        <v>4.0</v>
      </c>
      <c r="H100" s="18">
        <v>8.0</v>
      </c>
      <c r="I100" s="18">
        <v>7.0</v>
      </c>
      <c r="J100" s="18">
        <v>9.0</v>
      </c>
      <c r="K100" s="24">
        <f t="shared" ref="K100:M100" si="111">E100*H100</f>
        <v>8</v>
      </c>
      <c r="L100" s="24">
        <f t="shared" si="111"/>
        <v>14</v>
      </c>
      <c r="M100" s="24">
        <f t="shared" si="111"/>
        <v>36</v>
      </c>
      <c r="N100" s="48">
        <f t="shared" si="3"/>
        <v>58</v>
      </c>
      <c r="U100" s="21"/>
      <c r="V100" s="21" t="s">
        <v>318</v>
      </c>
      <c r="X100" s="48"/>
      <c r="Y100" s="48">
        <v>91.0</v>
      </c>
    </row>
    <row r="101">
      <c r="A101" s="21" t="s">
        <v>162</v>
      </c>
      <c r="B101" s="21">
        <v>1.5110522E11</v>
      </c>
      <c r="C101" s="9">
        <v>0.0</v>
      </c>
      <c r="D101" s="69"/>
      <c r="E101" s="9">
        <v>2.0</v>
      </c>
      <c r="F101" s="9">
        <v>2.0</v>
      </c>
      <c r="G101" s="9">
        <v>4.0</v>
      </c>
      <c r="H101" s="18">
        <v>8.0</v>
      </c>
      <c r="I101" s="18">
        <v>7.0</v>
      </c>
      <c r="J101" s="18">
        <v>9.0</v>
      </c>
      <c r="K101" s="24">
        <f t="shared" ref="K101:M101" si="112">E101*H101</f>
        <v>16</v>
      </c>
      <c r="L101" s="24">
        <f t="shared" si="112"/>
        <v>14</v>
      </c>
      <c r="M101" s="24">
        <f t="shared" si="112"/>
        <v>36</v>
      </c>
      <c r="N101" s="48">
        <f t="shared" si="3"/>
        <v>66</v>
      </c>
      <c r="U101" s="21"/>
      <c r="V101" s="21" t="s">
        <v>128</v>
      </c>
      <c r="X101" s="48"/>
      <c r="Y101" s="48">
        <v>91.0</v>
      </c>
    </row>
    <row r="102">
      <c r="A102" s="21" t="s">
        <v>164</v>
      </c>
      <c r="B102" s="21">
        <v>1.5110524001E11</v>
      </c>
      <c r="C102" s="9">
        <v>0.0</v>
      </c>
      <c r="D102" s="69"/>
      <c r="E102" s="9">
        <v>2.0</v>
      </c>
      <c r="F102" s="9">
        <v>2.0</v>
      </c>
      <c r="G102" s="9">
        <v>4.0</v>
      </c>
      <c r="H102" s="18">
        <v>8.0</v>
      </c>
      <c r="I102" s="18">
        <v>7.0</v>
      </c>
      <c r="J102" s="18">
        <v>9.0</v>
      </c>
      <c r="K102" s="24">
        <f t="shared" ref="K102:M102" si="113">E102*H102</f>
        <v>16</v>
      </c>
      <c r="L102" s="24">
        <f t="shared" si="113"/>
        <v>14</v>
      </c>
      <c r="M102" s="24">
        <f t="shared" si="113"/>
        <v>36</v>
      </c>
      <c r="N102" s="48">
        <f t="shared" si="3"/>
        <v>66</v>
      </c>
      <c r="U102" s="21"/>
      <c r="V102" s="21" t="s">
        <v>358</v>
      </c>
      <c r="X102" s="48"/>
      <c r="Y102" s="48">
        <v>91.0</v>
      </c>
    </row>
    <row r="103">
      <c r="A103" s="21" t="s">
        <v>170</v>
      </c>
      <c r="B103" s="21">
        <v>1.5110544E11</v>
      </c>
      <c r="C103" s="9">
        <v>0.0</v>
      </c>
      <c r="D103" s="69"/>
      <c r="E103" s="9">
        <v>1.0</v>
      </c>
      <c r="F103" s="9">
        <v>2.0</v>
      </c>
      <c r="G103" s="9">
        <v>4.0</v>
      </c>
      <c r="H103" s="18">
        <v>8.0</v>
      </c>
      <c r="I103" s="18">
        <v>7.0</v>
      </c>
      <c r="J103" s="18">
        <v>9.0</v>
      </c>
      <c r="K103" s="24">
        <f t="shared" ref="K103:M103" si="114">E103*H103</f>
        <v>8</v>
      </c>
      <c r="L103" s="24">
        <f t="shared" si="114"/>
        <v>14</v>
      </c>
      <c r="M103" s="24">
        <f t="shared" si="114"/>
        <v>36</v>
      </c>
      <c r="N103" s="48">
        <f t="shared" si="3"/>
        <v>58</v>
      </c>
      <c r="U103" s="21"/>
      <c r="V103" s="21" t="s">
        <v>359</v>
      </c>
      <c r="X103" s="48"/>
      <c r="Y103" s="48">
        <v>91.0</v>
      </c>
    </row>
    <row r="104">
      <c r="A104" s="21" t="s">
        <v>360</v>
      </c>
      <c r="B104" s="21">
        <v>1.5110641001E11</v>
      </c>
      <c r="C104" s="46">
        <v>0.0</v>
      </c>
      <c r="D104" s="46"/>
      <c r="E104" s="46">
        <v>4.0</v>
      </c>
      <c r="F104" s="46">
        <v>2.0</v>
      </c>
      <c r="G104" s="46">
        <v>4.0</v>
      </c>
      <c r="H104" s="18">
        <v>8.0</v>
      </c>
      <c r="I104" s="18">
        <v>7.0</v>
      </c>
      <c r="J104" s="18">
        <v>9.0</v>
      </c>
      <c r="K104" s="24">
        <f t="shared" ref="K104:M104" si="115">E104*H104</f>
        <v>32</v>
      </c>
      <c r="L104" s="24">
        <f t="shared" si="115"/>
        <v>14</v>
      </c>
      <c r="M104" s="24">
        <f t="shared" si="115"/>
        <v>36</v>
      </c>
      <c r="N104" s="48">
        <f t="shared" si="3"/>
        <v>82</v>
      </c>
      <c r="U104" s="21"/>
      <c r="V104" s="21" t="s">
        <v>202</v>
      </c>
      <c r="X104" s="48"/>
      <c r="Y104" s="48">
        <v>90.0</v>
      </c>
    </row>
    <row r="105">
      <c r="A105" s="21" t="s">
        <v>171</v>
      </c>
      <c r="B105" s="21">
        <v>1.511081E11</v>
      </c>
      <c r="C105" s="9">
        <v>0.0</v>
      </c>
      <c r="D105" s="69"/>
      <c r="E105" s="9">
        <v>1.0</v>
      </c>
      <c r="F105" s="9">
        <v>2.0</v>
      </c>
      <c r="G105" s="9">
        <v>4.0</v>
      </c>
      <c r="H105" s="18">
        <v>8.0</v>
      </c>
      <c r="I105" s="18">
        <v>7.0</v>
      </c>
      <c r="J105" s="18">
        <v>9.0</v>
      </c>
      <c r="K105" s="24">
        <f t="shared" ref="K105:M105" si="116">E105*H105</f>
        <v>8</v>
      </c>
      <c r="L105" s="24">
        <f t="shared" si="116"/>
        <v>14</v>
      </c>
      <c r="M105" s="24">
        <f t="shared" si="116"/>
        <v>36</v>
      </c>
      <c r="N105" s="48">
        <f t="shared" si="3"/>
        <v>58</v>
      </c>
      <c r="U105" s="21"/>
      <c r="V105" s="21" t="s">
        <v>311</v>
      </c>
      <c r="X105" s="48"/>
      <c r="Y105" s="48">
        <v>90.0</v>
      </c>
    </row>
    <row r="106">
      <c r="A106" s="21" t="s">
        <v>165</v>
      </c>
      <c r="B106" s="21">
        <v>1.5110821001E11</v>
      </c>
      <c r="C106" s="9">
        <v>0.0</v>
      </c>
      <c r="D106" s="69"/>
      <c r="E106" s="9">
        <v>2.0</v>
      </c>
      <c r="F106" s="9">
        <v>2.0</v>
      </c>
      <c r="G106" s="9">
        <v>4.0</v>
      </c>
      <c r="H106" s="18">
        <v>8.0</v>
      </c>
      <c r="I106" s="18">
        <v>7.0</v>
      </c>
      <c r="J106" s="18">
        <v>9.0</v>
      </c>
      <c r="K106" s="24">
        <f t="shared" ref="K106:M106" si="117">E106*H106</f>
        <v>16</v>
      </c>
      <c r="L106" s="24">
        <f t="shared" si="117"/>
        <v>14</v>
      </c>
      <c r="M106" s="24">
        <f t="shared" si="117"/>
        <v>36</v>
      </c>
      <c r="N106" s="48">
        <f t="shared" si="3"/>
        <v>66</v>
      </c>
      <c r="U106" s="21"/>
      <c r="V106" s="21" t="s">
        <v>361</v>
      </c>
      <c r="X106" s="48"/>
      <c r="Y106" s="48">
        <v>90.0</v>
      </c>
    </row>
    <row r="107">
      <c r="A107" s="21" t="s">
        <v>172</v>
      </c>
      <c r="B107" s="21">
        <v>1.5110821002E11</v>
      </c>
      <c r="C107" s="9">
        <v>0.0</v>
      </c>
      <c r="D107" s="69"/>
      <c r="E107" s="9">
        <v>1.0</v>
      </c>
      <c r="F107" s="9">
        <v>2.0</v>
      </c>
      <c r="G107" s="9">
        <v>4.0</v>
      </c>
      <c r="H107" s="18">
        <v>8.0</v>
      </c>
      <c r="I107" s="18">
        <v>7.0</v>
      </c>
      <c r="J107" s="18">
        <v>9.0</v>
      </c>
      <c r="K107" s="24">
        <f t="shared" ref="K107:M107" si="118">E107*H107</f>
        <v>8</v>
      </c>
      <c r="L107" s="24">
        <f t="shared" si="118"/>
        <v>14</v>
      </c>
      <c r="M107" s="24">
        <f t="shared" si="118"/>
        <v>36</v>
      </c>
      <c r="N107" s="48">
        <f t="shared" si="3"/>
        <v>58</v>
      </c>
      <c r="U107" s="21"/>
      <c r="V107" s="21" t="s">
        <v>227</v>
      </c>
      <c r="X107" s="48"/>
      <c r="Y107" s="48">
        <v>90.0</v>
      </c>
    </row>
    <row r="108">
      <c r="A108" s="21" t="s">
        <v>173</v>
      </c>
      <c r="B108" s="21">
        <v>1.5110821003E11</v>
      </c>
      <c r="C108" s="9">
        <v>0.0</v>
      </c>
      <c r="D108" s="69"/>
      <c r="E108" s="9">
        <v>1.0</v>
      </c>
      <c r="F108" s="9">
        <v>2.0</v>
      </c>
      <c r="G108" s="9">
        <v>4.0</v>
      </c>
      <c r="H108" s="18">
        <v>8.0</v>
      </c>
      <c r="I108" s="18">
        <v>7.0</v>
      </c>
      <c r="J108" s="18">
        <v>9.0</v>
      </c>
      <c r="K108" s="24">
        <f t="shared" ref="K108:M108" si="119">E108*H108</f>
        <v>8</v>
      </c>
      <c r="L108" s="24">
        <f t="shared" si="119"/>
        <v>14</v>
      </c>
      <c r="M108" s="24">
        <f t="shared" si="119"/>
        <v>36</v>
      </c>
      <c r="N108" s="48">
        <f t="shared" si="3"/>
        <v>58</v>
      </c>
      <c r="U108" s="21"/>
      <c r="V108" s="21" t="s">
        <v>130</v>
      </c>
      <c r="X108" s="48"/>
      <c r="Y108" s="48">
        <v>89.0</v>
      </c>
    </row>
    <row r="109">
      <c r="A109" s="21" t="s">
        <v>174</v>
      </c>
      <c r="B109" s="21">
        <v>1.5110821005E11</v>
      </c>
      <c r="C109" s="9">
        <v>0.0</v>
      </c>
      <c r="D109" s="69"/>
      <c r="E109" s="9">
        <v>1.0</v>
      </c>
      <c r="F109" s="9">
        <v>2.0</v>
      </c>
      <c r="G109" s="9">
        <v>4.0</v>
      </c>
      <c r="H109" s="18">
        <v>8.0</v>
      </c>
      <c r="I109" s="18">
        <v>7.0</v>
      </c>
      <c r="J109" s="18">
        <v>9.0</v>
      </c>
      <c r="K109" s="24">
        <f t="shared" ref="K109:M109" si="120">E109*H109</f>
        <v>8</v>
      </c>
      <c r="L109" s="24">
        <f t="shared" si="120"/>
        <v>14</v>
      </c>
      <c r="M109" s="24">
        <f t="shared" si="120"/>
        <v>36</v>
      </c>
      <c r="N109" s="48">
        <f t="shared" si="3"/>
        <v>58</v>
      </c>
      <c r="U109" s="21"/>
      <c r="V109" s="21" t="s">
        <v>325</v>
      </c>
      <c r="X109" s="48"/>
      <c r="Y109" s="48">
        <v>89.0</v>
      </c>
    </row>
    <row r="110">
      <c r="A110" s="21" t="s">
        <v>175</v>
      </c>
      <c r="B110" s="21">
        <v>1.5110821006E11</v>
      </c>
      <c r="C110" s="9">
        <v>0.0</v>
      </c>
      <c r="D110" s="69"/>
      <c r="E110" s="9">
        <v>1.0</v>
      </c>
      <c r="F110" s="9">
        <v>2.0</v>
      </c>
      <c r="G110" s="9">
        <v>4.0</v>
      </c>
      <c r="H110" s="18">
        <v>8.0</v>
      </c>
      <c r="I110" s="18">
        <v>7.0</v>
      </c>
      <c r="J110" s="18">
        <v>9.0</v>
      </c>
      <c r="K110" s="24">
        <f t="shared" ref="K110:M110" si="121">E110*H110</f>
        <v>8</v>
      </c>
      <c r="L110" s="24">
        <f t="shared" si="121"/>
        <v>14</v>
      </c>
      <c r="M110" s="24">
        <f t="shared" si="121"/>
        <v>36</v>
      </c>
      <c r="N110" s="48">
        <f t="shared" si="3"/>
        <v>58</v>
      </c>
      <c r="U110" s="21"/>
      <c r="V110" s="21" t="s">
        <v>131</v>
      </c>
      <c r="X110" s="48"/>
      <c r="Y110" s="48">
        <v>89.0</v>
      </c>
    </row>
    <row r="111">
      <c r="A111" s="21" t="s">
        <v>176</v>
      </c>
      <c r="B111" s="21">
        <v>1.5110821007E11</v>
      </c>
      <c r="C111" s="9">
        <v>0.0</v>
      </c>
      <c r="D111" s="69"/>
      <c r="E111" s="9">
        <v>1.0</v>
      </c>
      <c r="F111" s="9">
        <v>2.0</v>
      </c>
      <c r="G111" s="9">
        <v>4.0</v>
      </c>
      <c r="H111" s="18">
        <v>8.0</v>
      </c>
      <c r="I111" s="18">
        <v>7.0</v>
      </c>
      <c r="J111" s="18">
        <v>9.0</v>
      </c>
      <c r="K111" s="24">
        <f t="shared" ref="K111:M111" si="122">E111*H111</f>
        <v>8</v>
      </c>
      <c r="L111" s="24">
        <f t="shared" si="122"/>
        <v>14</v>
      </c>
      <c r="M111" s="24">
        <f t="shared" si="122"/>
        <v>36</v>
      </c>
      <c r="N111" s="48">
        <f t="shared" si="3"/>
        <v>58</v>
      </c>
      <c r="U111" s="21"/>
      <c r="V111" s="21" t="s">
        <v>339</v>
      </c>
      <c r="X111" s="48"/>
      <c r="Y111" s="48">
        <v>89.0</v>
      </c>
    </row>
    <row r="112">
      <c r="A112" s="21" t="s">
        <v>166</v>
      </c>
      <c r="B112" s="21">
        <v>1.5110821008E11</v>
      </c>
      <c r="C112" s="9">
        <v>0.0</v>
      </c>
      <c r="D112" s="69"/>
      <c r="E112" s="9">
        <v>2.0</v>
      </c>
      <c r="F112" s="9">
        <v>2.0</v>
      </c>
      <c r="G112" s="9">
        <v>4.0</v>
      </c>
      <c r="H112" s="18">
        <v>8.0</v>
      </c>
      <c r="I112" s="18">
        <v>7.0</v>
      </c>
      <c r="J112" s="18">
        <v>9.0</v>
      </c>
      <c r="K112" s="24">
        <f t="shared" ref="K112:M112" si="123">E112*H112</f>
        <v>16</v>
      </c>
      <c r="L112" s="24">
        <f t="shared" si="123"/>
        <v>14</v>
      </c>
      <c r="M112" s="24">
        <f t="shared" si="123"/>
        <v>36</v>
      </c>
      <c r="N112" s="48">
        <f t="shared" si="3"/>
        <v>66</v>
      </c>
      <c r="U112" s="21"/>
      <c r="V112" s="21" t="s">
        <v>344</v>
      </c>
      <c r="X112" s="48"/>
      <c r="Y112" s="48">
        <v>89.0</v>
      </c>
    </row>
    <row r="113">
      <c r="A113" s="21" t="s">
        <v>147</v>
      </c>
      <c r="B113" s="21">
        <v>1.5110822001E11</v>
      </c>
      <c r="C113" s="9">
        <v>0.0</v>
      </c>
      <c r="D113" s="69"/>
      <c r="E113" s="9">
        <v>3.0</v>
      </c>
      <c r="F113" s="9">
        <v>2.0</v>
      </c>
      <c r="G113" s="9">
        <v>4.0</v>
      </c>
      <c r="H113" s="18">
        <v>8.0</v>
      </c>
      <c r="I113" s="18">
        <v>7.0</v>
      </c>
      <c r="J113" s="18">
        <v>9.0</v>
      </c>
      <c r="K113" s="24">
        <f t="shared" ref="K113:M113" si="124">E113*H113</f>
        <v>24</v>
      </c>
      <c r="L113" s="24">
        <f t="shared" si="124"/>
        <v>14</v>
      </c>
      <c r="M113" s="24">
        <f t="shared" si="124"/>
        <v>36</v>
      </c>
      <c r="N113" s="48">
        <f t="shared" si="3"/>
        <v>74</v>
      </c>
      <c r="U113" s="21"/>
      <c r="V113" s="21" t="s">
        <v>346</v>
      </c>
      <c r="X113" s="48"/>
      <c r="Y113" s="48">
        <v>89.0</v>
      </c>
    </row>
    <row r="114">
      <c r="A114" s="21" t="s">
        <v>148</v>
      </c>
      <c r="B114" s="21">
        <v>1.5110822002E11</v>
      </c>
      <c r="C114" s="9">
        <v>0.0</v>
      </c>
      <c r="D114" s="69"/>
      <c r="E114" s="9">
        <v>3.0</v>
      </c>
      <c r="F114" s="9">
        <v>2.0</v>
      </c>
      <c r="G114" s="9">
        <v>4.0</v>
      </c>
      <c r="H114" s="18">
        <v>8.0</v>
      </c>
      <c r="I114" s="18">
        <v>7.0</v>
      </c>
      <c r="J114" s="18">
        <v>9.0</v>
      </c>
      <c r="K114" s="24">
        <f t="shared" ref="K114:M114" si="125">E114*H114</f>
        <v>24</v>
      </c>
      <c r="L114" s="24">
        <f t="shared" si="125"/>
        <v>14</v>
      </c>
      <c r="M114" s="24">
        <f t="shared" si="125"/>
        <v>36</v>
      </c>
      <c r="N114" s="48">
        <f t="shared" si="3"/>
        <v>74</v>
      </c>
      <c r="U114" s="21"/>
      <c r="V114" s="21" t="s">
        <v>132</v>
      </c>
      <c r="X114" s="48"/>
      <c r="Y114" s="48">
        <v>89.0</v>
      </c>
    </row>
    <row r="115">
      <c r="A115" s="21" t="s">
        <v>141</v>
      </c>
      <c r="B115" s="21">
        <v>1.5110822003E11</v>
      </c>
      <c r="C115" s="9">
        <v>0.0</v>
      </c>
      <c r="D115" s="69"/>
      <c r="E115" s="9">
        <v>4.0</v>
      </c>
      <c r="F115" s="9">
        <v>2.0</v>
      </c>
      <c r="G115" s="9">
        <v>4.0</v>
      </c>
      <c r="H115" s="18">
        <v>8.0</v>
      </c>
      <c r="I115" s="18">
        <v>7.0</v>
      </c>
      <c r="J115" s="18">
        <v>9.0</v>
      </c>
      <c r="K115" s="24">
        <f t="shared" ref="K115:M115" si="126">E115*H115</f>
        <v>32</v>
      </c>
      <c r="L115" s="24">
        <f t="shared" si="126"/>
        <v>14</v>
      </c>
      <c r="M115" s="24">
        <f t="shared" si="126"/>
        <v>36</v>
      </c>
      <c r="N115" s="48">
        <f t="shared" si="3"/>
        <v>82</v>
      </c>
      <c r="U115" s="21"/>
      <c r="V115" s="21" t="s">
        <v>228</v>
      </c>
      <c r="X115" s="48"/>
      <c r="Y115" s="48">
        <v>89.0</v>
      </c>
    </row>
    <row r="116">
      <c r="A116" s="21" t="s">
        <v>149</v>
      </c>
      <c r="B116" s="21">
        <v>1.5110822004E11</v>
      </c>
      <c r="C116" s="9">
        <v>0.0</v>
      </c>
      <c r="D116" s="69"/>
      <c r="E116" s="9">
        <v>3.0</v>
      </c>
      <c r="F116" s="9">
        <v>2.0</v>
      </c>
      <c r="G116" s="9">
        <v>4.0</v>
      </c>
      <c r="H116" s="18">
        <v>8.0</v>
      </c>
      <c r="I116" s="18">
        <v>7.0</v>
      </c>
      <c r="J116" s="18">
        <v>9.0</v>
      </c>
      <c r="K116" s="24">
        <f t="shared" ref="K116:M116" si="127">E116*H116</f>
        <v>24</v>
      </c>
      <c r="L116" s="24">
        <f t="shared" si="127"/>
        <v>14</v>
      </c>
      <c r="M116" s="24">
        <f t="shared" si="127"/>
        <v>36</v>
      </c>
      <c r="N116" s="48">
        <f t="shared" si="3"/>
        <v>74</v>
      </c>
      <c r="U116" s="21"/>
      <c r="V116" s="21" t="s">
        <v>324</v>
      </c>
      <c r="X116" s="48"/>
      <c r="Y116" s="48">
        <v>88.0</v>
      </c>
    </row>
    <row r="117">
      <c r="A117" s="21" t="s">
        <v>177</v>
      </c>
      <c r="B117" s="21">
        <v>1.5110822005E11</v>
      </c>
      <c r="C117" s="9">
        <v>0.0</v>
      </c>
      <c r="D117" s="69"/>
      <c r="E117" s="9">
        <v>1.0</v>
      </c>
      <c r="F117" s="9">
        <v>2.0</v>
      </c>
      <c r="G117" s="9">
        <v>4.0</v>
      </c>
      <c r="H117" s="18">
        <v>8.0</v>
      </c>
      <c r="I117" s="18">
        <v>7.0</v>
      </c>
      <c r="J117" s="18">
        <v>9.0</v>
      </c>
      <c r="K117" s="24">
        <f t="shared" ref="K117:M117" si="128">E117*H117</f>
        <v>8</v>
      </c>
      <c r="L117" s="24">
        <f t="shared" si="128"/>
        <v>14</v>
      </c>
      <c r="M117" s="24">
        <f t="shared" si="128"/>
        <v>36</v>
      </c>
      <c r="N117" s="48">
        <f t="shared" si="3"/>
        <v>58</v>
      </c>
      <c r="U117" s="21"/>
      <c r="V117" s="21" t="s">
        <v>330</v>
      </c>
      <c r="X117" s="48"/>
      <c r="Y117" s="48">
        <v>88.0</v>
      </c>
    </row>
    <row r="118">
      <c r="A118" s="21" t="s">
        <v>178</v>
      </c>
      <c r="B118" s="21">
        <v>1.5110822006E11</v>
      </c>
      <c r="C118" s="9">
        <v>0.0</v>
      </c>
      <c r="D118" s="69"/>
      <c r="E118" s="9">
        <v>1.0</v>
      </c>
      <c r="F118" s="9">
        <v>2.0</v>
      </c>
      <c r="G118" s="9">
        <v>4.0</v>
      </c>
      <c r="H118" s="18">
        <v>8.0</v>
      </c>
      <c r="I118" s="18">
        <v>7.0</v>
      </c>
      <c r="J118" s="18">
        <v>9.0</v>
      </c>
      <c r="K118" s="24">
        <f t="shared" ref="K118:M118" si="129">E118*H118</f>
        <v>8</v>
      </c>
      <c r="L118" s="24">
        <f t="shared" si="129"/>
        <v>14</v>
      </c>
      <c r="M118" s="24">
        <f t="shared" si="129"/>
        <v>36</v>
      </c>
      <c r="N118" s="48">
        <f t="shared" si="3"/>
        <v>58</v>
      </c>
      <c r="U118" s="21"/>
      <c r="V118" s="21" t="s">
        <v>348</v>
      </c>
      <c r="X118" s="48"/>
      <c r="Y118" s="48">
        <v>88.0</v>
      </c>
    </row>
    <row r="119">
      <c r="A119" s="21" t="s">
        <v>179</v>
      </c>
      <c r="B119" s="21">
        <v>1.5110823003E11</v>
      </c>
      <c r="C119" s="9">
        <v>0.0</v>
      </c>
      <c r="D119" s="69"/>
      <c r="E119" s="9">
        <v>1.0</v>
      </c>
      <c r="F119" s="9">
        <v>2.0</v>
      </c>
      <c r="G119" s="9">
        <v>4.0</v>
      </c>
      <c r="H119" s="18">
        <v>8.0</v>
      </c>
      <c r="I119" s="18">
        <v>7.0</v>
      </c>
      <c r="J119" s="18">
        <v>9.0</v>
      </c>
      <c r="K119" s="24">
        <f t="shared" ref="K119:M119" si="130">E119*H119</f>
        <v>8</v>
      </c>
      <c r="L119" s="24">
        <f t="shared" si="130"/>
        <v>14</v>
      </c>
      <c r="M119" s="24">
        <f t="shared" si="130"/>
        <v>36</v>
      </c>
      <c r="N119" s="48">
        <f t="shared" si="3"/>
        <v>58</v>
      </c>
      <c r="U119" s="21"/>
      <c r="V119" s="21" t="s">
        <v>362</v>
      </c>
      <c r="X119" s="48"/>
      <c r="Y119" s="48">
        <v>87.0</v>
      </c>
    </row>
    <row r="120">
      <c r="A120" s="21" t="s">
        <v>180</v>
      </c>
      <c r="B120" s="21">
        <v>1.5110824E11</v>
      </c>
      <c r="C120" s="9">
        <v>0.0</v>
      </c>
      <c r="D120" s="69"/>
      <c r="E120" s="9">
        <v>1.0</v>
      </c>
      <c r="F120" s="9">
        <v>2.0</v>
      </c>
      <c r="G120" s="9">
        <v>4.0</v>
      </c>
      <c r="H120" s="18">
        <v>8.0</v>
      </c>
      <c r="I120" s="18">
        <v>7.0</v>
      </c>
      <c r="J120" s="18">
        <v>9.0</v>
      </c>
      <c r="K120" s="24">
        <f t="shared" ref="K120:M120" si="131">E120*H120</f>
        <v>8</v>
      </c>
      <c r="L120" s="24">
        <f t="shared" si="131"/>
        <v>14</v>
      </c>
      <c r="M120" s="24">
        <f t="shared" si="131"/>
        <v>36</v>
      </c>
      <c r="N120" s="48">
        <f t="shared" si="3"/>
        <v>58</v>
      </c>
      <c r="U120" s="21"/>
      <c r="V120" s="21" t="s">
        <v>288</v>
      </c>
      <c r="X120" s="48"/>
      <c r="Y120" s="48">
        <v>84.0</v>
      </c>
    </row>
    <row r="121">
      <c r="A121" s="21" t="s">
        <v>181</v>
      </c>
      <c r="B121" s="21">
        <v>1.5110834001E11</v>
      </c>
      <c r="C121" s="9">
        <v>0.0</v>
      </c>
      <c r="D121" s="69"/>
      <c r="E121" s="9">
        <v>1.0</v>
      </c>
      <c r="F121" s="9">
        <v>2.0</v>
      </c>
      <c r="G121" s="9">
        <v>4.0</v>
      </c>
      <c r="H121" s="18">
        <v>8.0</v>
      </c>
      <c r="I121" s="18">
        <v>7.0</v>
      </c>
      <c r="J121" s="18">
        <v>9.0</v>
      </c>
      <c r="K121" s="24">
        <f t="shared" ref="K121:M121" si="132">E121*H121</f>
        <v>8</v>
      </c>
      <c r="L121" s="24">
        <f t="shared" si="132"/>
        <v>14</v>
      </c>
      <c r="M121" s="24">
        <f t="shared" si="132"/>
        <v>36</v>
      </c>
      <c r="N121" s="48">
        <f t="shared" si="3"/>
        <v>58</v>
      </c>
      <c r="U121" s="21"/>
      <c r="V121" s="21" t="s">
        <v>313</v>
      </c>
      <c r="X121" s="48"/>
      <c r="Y121" s="48">
        <v>83.0</v>
      </c>
    </row>
    <row r="122">
      <c r="A122" s="21" t="s">
        <v>142</v>
      </c>
      <c r="B122" s="21">
        <v>1.5110834002E11</v>
      </c>
      <c r="C122" s="9">
        <v>0.0</v>
      </c>
      <c r="D122" s="69"/>
      <c r="E122" s="9">
        <v>4.0</v>
      </c>
      <c r="F122" s="9">
        <v>2.0</v>
      </c>
      <c r="G122" s="9">
        <v>4.0</v>
      </c>
      <c r="H122" s="18">
        <v>8.0</v>
      </c>
      <c r="I122" s="18">
        <v>7.0</v>
      </c>
      <c r="J122" s="18">
        <v>9.0</v>
      </c>
      <c r="K122" s="24">
        <f t="shared" ref="K122:M122" si="133">E122*H122</f>
        <v>32</v>
      </c>
      <c r="L122" s="24">
        <f t="shared" si="133"/>
        <v>14</v>
      </c>
      <c r="M122" s="24">
        <f t="shared" si="133"/>
        <v>36</v>
      </c>
      <c r="N122" s="48">
        <f t="shared" si="3"/>
        <v>82</v>
      </c>
      <c r="U122" s="21"/>
      <c r="V122" s="21" t="s">
        <v>314</v>
      </c>
      <c r="X122" s="48"/>
      <c r="Y122" s="48">
        <v>83.0</v>
      </c>
    </row>
    <row r="123">
      <c r="A123" s="21" t="s">
        <v>151</v>
      </c>
      <c r="B123" s="21">
        <v>1.5110921E11</v>
      </c>
      <c r="C123" s="9">
        <v>0.0</v>
      </c>
      <c r="D123" s="69"/>
      <c r="E123" s="9">
        <v>3.0</v>
      </c>
      <c r="F123" s="9">
        <v>2.0</v>
      </c>
      <c r="G123" s="9">
        <v>4.0</v>
      </c>
      <c r="H123" s="18">
        <v>8.0</v>
      </c>
      <c r="I123" s="18">
        <v>7.0</v>
      </c>
      <c r="J123" s="18">
        <v>9.0</v>
      </c>
      <c r="K123" s="24">
        <f t="shared" ref="K123:M123" si="134">E123*H123</f>
        <v>24</v>
      </c>
      <c r="L123" s="24">
        <f t="shared" si="134"/>
        <v>14</v>
      </c>
      <c r="M123" s="24">
        <f t="shared" si="134"/>
        <v>36</v>
      </c>
      <c r="N123" s="48">
        <f t="shared" si="3"/>
        <v>74</v>
      </c>
      <c r="U123" s="21"/>
      <c r="V123" s="21" t="s">
        <v>319</v>
      </c>
      <c r="X123" s="48"/>
      <c r="Y123" s="48">
        <v>83.0</v>
      </c>
    </row>
    <row r="124">
      <c r="A124" s="21" t="s">
        <v>168</v>
      </c>
      <c r="B124" s="21">
        <v>1.5110932E11</v>
      </c>
      <c r="C124" s="9">
        <v>0.0</v>
      </c>
      <c r="D124" s="69"/>
      <c r="E124" s="9">
        <v>2.0</v>
      </c>
      <c r="F124" s="9">
        <v>2.0</v>
      </c>
      <c r="G124" s="9">
        <v>4.0</v>
      </c>
      <c r="H124" s="18">
        <v>8.0</v>
      </c>
      <c r="I124" s="18">
        <v>7.0</v>
      </c>
      <c r="J124" s="18">
        <v>9.0</v>
      </c>
      <c r="K124" s="24">
        <f t="shared" ref="K124:M124" si="135">E124*H124</f>
        <v>16</v>
      </c>
      <c r="L124" s="24">
        <f t="shared" si="135"/>
        <v>14</v>
      </c>
      <c r="M124" s="24">
        <f t="shared" si="135"/>
        <v>36</v>
      </c>
      <c r="N124" s="48">
        <f t="shared" si="3"/>
        <v>66</v>
      </c>
      <c r="U124" s="21"/>
      <c r="V124" s="21" t="s">
        <v>133</v>
      </c>
      <c r="X124" s="48"/>
      <c r="Y124" s="48">
        <v>83.0</v>
      </c>
    </row>
    <row r="125">
      <c r="A125" s="21" t="s">
        <v>334</v>
      </c>
      <c r="B125" s="21">
        <v>6.16120124001E11</v>
      </c>
      <c r="C125" s="46">
        <v>0.0</v>
      </c>
      <c r="D125" s="46"/>
      <c r="E125" s="46">
        <v>3.0</v>
      </c>
      <c r="F125" s="46">
        <v>2.0</v>
      </c>
      <c r="G125" s="46">
        <v>8.0</v>
      </c>
      <c r="H125" s="18">
        <v>8.0</v>
      </c>
      <c r="I125" s="18">
        <v>7.0</v>
      </c>
      <c r="J125" s="18">
        <v>9.0</v>
      </c>
      <c r="K125" s="24">
        <f t="shared" ref="K125:M125" si="136">E125*H125</f>
        <v>24</v>
      </c>
      <c r="L125" s="24">
        <f t="shared" si="136"/>
        <v>14</v>
      </c>
      <c r="M125" s="24">
        <f t="shared" si="136"/>
        <v>72</v>
      </c>
      <c r="N125" s="48">
        <f t="shared" si="3"/>
        <v>110</v>
      </c>
      <c r="U125" s="21"/>
      <c r="V125" s="21" t="s">
        <v>135</v>
      </c>
      <c r="X125" s="48"/>
      <c r="Y125" s="48">
        <v>83.0</v>
      </c>
    </row>
    <row r="126">
      <c r="A126" s="21" t="s">
        <v>322</v>
      </c>
      <c r="B126" s="29">
        <v>1.055022003E11</v>
      </c>
      <c r="C126" s="9">
        <v>0.0</v>
      </c>
      <c r="E126" s="46">
        <v>7.0</v>
      </c>
      <c r="F126" s="21">
        <v>4.0</v>
      </c>
      <c r="G126" s="21">
        <v>4.0</v>
      </c>
      <c r="H126" s="18">
        <v>8.0</v>
      </c>
      <c r="I126" s="18">
        <v>7.0</v>
      </c>
      <c r="J126" s="18">
        <v>9.0</v>
      </c>
      <c r="K126" s="24">
        <f t="shared" ref="K126:M126" si="137">E126*H126</f>
        <v>56</v>
      </c>
      <c r="L126" s="24">
        <f t="shared" si="137"/>
        <v>28</v>
      </c>
      <c r="M126" s="24">
        <f t="shared" si="137"/>
        <v>36</v>
      </c>
      <c r="N126" s="48">
        <f t="shared" si="3"/>
        <v>120</v>
      </c>
      <c r="U126" s="21"/>
      <c r="V126" s="21" t="s">
        <v>137</v>
      </c>
      <c r="X126" s="48"/>
      <c r="Y126" s="48">
        <v>83.0</v>
      </c>
    </row>
    <row r="127">
      <c r="A127" s="21" t="s">
        <v>352</v>
      </c>
      <c r="B127" s="21">
        <v>1.5110743006E11</v>
      </c>
      <c r="C127" s="46">
        <v>0.0</v>
      </c>
      <c r="D127" s="46"/>
      <c r="E127" s="46">
        <v>5.0</v>
      </c>
      <c r="F127" s="46">
        <v>3.0</v>
      </c>
      <c r="G127" s="46">
        <v>4.0</v>
      </c>
      <c r="H127" s="18">
        <v>8.0</v>
      </c>
      <c r="I127" s="18">
        <v>7.0</v>
      </c>
      <c r="J127" s="18">
        <v>9.0</v>
      </c>
      <c r="K127" s="24">
        <f t="shared" ref="K127:M127" si="138">E127*H127</f>
        <v>40</v>
      </c>
      <c r="L127" s="24">
        <f t="shared" si="138"/>
        <v>21</v>
      </c>
      <c r="M127" s="24">
        <f t="shared" si="138"/>
        <v>36</v>
      </c>
      <c r="N127" s="48">
        <f t="shared" si="3"/>
        <v>97</v>
      </c>
      <c r="U127" s="21"/>
      <c r="V127" s="21" t="s">
        <v>139</v>
      </c>
      <c r="X127" s="48"/>
      <c r="Y127" s="48">
        <v>83.0</v>
      </c>
    </row>
    <row r="128">
      <c r="A128" s="21" t="s">
        <v>338</v>
      </c>
      <c r="B128" s="21">
        <v>1.5110743018E11</v>
      </c>
      <c r="C128" s="46">
        <v>0.0</v>
      </c>
      <c r="D128" s="46"/>
      <c r="E128" s="46">
        <v>6.0</v>
      </c>
      <c r="F128" s="46">
        <v>3.0</v>
      </c>
      <c r="G128" s="46">
        <v>4.0</v>
      </c>
      <c r="H128" s="18">
        <v>8.0</v>
      </c>
      <c r="I128" s="18">
        <v>7.0</v>
      </c>
      <c r="J128" s="18">
        <v>9.0</v>
      </c>
      <c r="K128" s="24">
        <f t="shared" ref="K128:M128" si="139">E128*H128</f>
        <v>48</v>
      </c>
      <c r="L128" s="24">
        <f t="shared" si="139"/>
        <v>21</v>
      </c>
      <c r="M128" s="24">
        <f t="shared" si="139"/>
        <v>36</v>
      </c>
      <c r="N128" s="48">
        <f t="shared" si="3"/>
        <v>105</v>
      </c>
      <c r="U128" s="21"/>
      <c r="V128" s="21" t="s">
        <v>360</v>
      </c>
      <c r="X128" s="48"/>
      <c r="Y128" s="48">
        <v>82.0</v>
      </c>
    </row>
    <row r="129">
      <c r="A129" s="21" t="s">
        <v>228</v>
      </c>
      <c r="B129" s="21">
        <v>1.6111923004E11</v>
      </c>
      <c r="C129" s="46">
        <v>0.0</v>
      </c>
      <c r="D129" s="46"/>
      <c r="E129" s="46">
        <v>4.0</v>
      </c>
      <c r="F129" s="46">
        <v>3.0</v>
      </c>
      <c r="G129" s="46">
        <v>4.0</v>
      </c>
      <c r="H129" s="18">
        <v>8.0</v>
      </c>
      <c r="I129" s="18">
        <v>7.0</v>
      </c>
      <c r="J129" s="18">
        <v>9.0</v>
      </c>
      <c r="K129" s="24">
        <f t="shared" ref="K129:M129" si="140">E129*H129</f>
        <v>32</v>
      </c>
      <c r="L129" s="24">
        <f t="shared" si="140"/>
        <v>21</v>
      </c>
      <c r="M129" s="24">
        <f t="shared" si="140"/>
        <v>36</v>
      </c>
      <c r="N129" s="48">
        <f t="shared" si="3"/>
        <v>89</v>
      </c>
      <c r="U129" s="21"/>
      <c r="V129" s="21" t="s">
        <v>141</v>
      </c>
      <c r="X129" s="48"/>
      <c r="Y129" s="48">
        <v>82.0</v>
      </c>
    </row>
    <row r="130">
      <c r="A130" s="21" t="s">
        <v>351</v>
      </c>
      <c r="B130" s="21">
        <v>1.6111923008E11</v>
      </c>
      <c r="C130" s="46">
        <v>0.0</v>
      </c>
      <c r="D130" s="46"/>
      <c r="E130" s="46">
        <v>6.0</v>
      </c>
      <c r="F130" s="46">
        <v>2.0</v>
      </c>
      <c r="G130" s="46">
        <v>4.0</v>
      </c>
      <c r="H130" s="18">
        <v>8.0</v>
      </c>
      <c r="I130" s="18">
        <v>7.0</v>
      </c>
      <c r="J130" s="18">
        <v>9.0</v>
      </c>
      <c r="K130" s="24">
        <f t="shared" ref="K130:M130" si="141">E130*H130</f>
        <v>48</v>
      </c>
      <c r="L130" s="24">
        <f t="shared" si="141"/>
        <v>14</v>
      </c>
      <c r="M130" s="24">
        <f t="shared" si="141"/>
        <v>36</v>
      </c>
      <c r="N130" s="48">
        <f t="shared" si="3"/>
        <v>98</v>
      </c>
      <c r="U130" s="21"/>
      <c r="V130" s="21" t="s">
        <v>142</v>
      </c>
      <c r="X130" s="48"/>
      <c r="Y130" s="48">
        <v>82.0</v>
      </c>
    </row>
    <row r="131">
      <c r="A131" s="21" t="s">
        <v>363</v>
      </c>
      <c r="B131" s="21">
        <v>1.6111923009E11</v>
      </c>
      <c r="C131" s="46">
        <v>0.0</v>
      </c>
      <c r="D131" s="46"/>
      <c r="E131" s="46">
        <v>3.0</v>
      </c>
      <c r="F131" s="46">
        <v>2.0</v>
      </c>
      <c r="G131" s="46">
        <v>4.0</v>
      </c>
      <c r="H131" s="18">
        <v>8.0</v>
      </c>
      <c r="I131" s="18">
        <v>7.0</v>
      </c>
      <c r="J131" s="18">
        <v>9.0</v>
      </c>
      <c r="K131" s="24">
        <f t="shared" ref="K131:M131" si="142">E131*H131</f>
        <v>24</v>
      </c>
      <c r="L131" s="24">
        <f t="shared" si="142"/>
        <v>14</v>
      </c>
      <c r="M131" s="24">
        <f t="shared" si="142"/>
        <v>36</v>
      </c>
      <c r="N131" s="48">
        <f t="shared" si="3"/>
        <v>74</v>
      </c>
      <c r="U131" s="21"/>
      <c r="V131" s="21" t="s">
        <v>302</v>
      </c>
      <c r="X131" s="48"/>
      <c r="Y131" s="48">
        <v>81.0</v>
      </c>
    </row>
    <row r="132">
      <c r="A132" s="21" t="s">
        <v>364</v>
      </c>
      <c r="B132" s="21">
        <v>6.16120141003E11</v>
      </c>
      <c r="C132" s="46">
        <v>0.0</v>
      </c>
      <c r="D132" s="46"/>
      <c r="E132" s="46">
        <v>2.0</v>
      </c>
      <c r="F132" s="46">
        <v>4.0</v>
      </c>
      <c r="G132" s="46">
        <v>4.0</v>
      </c>
      <c r="H132" s="18">
        <v>8.0</v>
      </c>
      <c r="I132" s="18">
        <v>7.0</v>
      </c>
      <c r="J132" s="18">
        <v>9.0</v>
      </c>
      <c r="K132" s="24">
        <f t="shared" ref="K132:M132" si="143">E132*H132</f>
        <v>16</v>
      </c>
      <c r="L132" s="24">
        <f t="shared" si="143"/>
        <v>28</v>
      </c>
      <c r="M132" s="24">
        <f t="shared" si="143"/>
        <v>36</v>
      </c>
      <c r="N132" s="48">
        <f t="shared" si="3"/>
        <v>80</v>
      </c>
      <c r="U132" s="21"/>
      <c r="V132" s="21" t="s">
        <v>241</v>
      </c>
      <c r="X132" s="48"/>
      <c r="Y132" s="48">
        <v>81.0</v>
      </c>
    </row>
    <row r="133">
      <c r="C133" s="46"/>
      <c r="D133" s="57"/>
      <c r="E133" s="46"/>
      <c r="F133" s="46"/>
      <c r="G133" s="46"/>
      <c r="H133" s="18"/>
      <c r="I133" s="18"/>
      <c r="J133" s="18"/>
      <c r="N133" s="48"/>
      <c r="U133" s="21"/>
      <c r="V133" s="21" t="s">
        <v>244</v>
      </c>
      <c r="X133" s="48"/>
      <c r="Y133" s="48">
        <v>81.0</v>
      </c>
    </row>
    <row r="134">
      <c r="A134" s="21" t="s">
        <v>262</v>
      </c>
      <c r="B134" s="21">
        <v>48001.0</v>
      </c>
      <c r="C134" s="46">
        <v>0.0</v>
      </c>
      <c r="D134" s="46"/>
      <c r="E134" s="46">
        <v>3.0</v>
      </c>
      <c r="F134" s="46">
        <v>7.0</v>
      </c>
      <c r="G134" s="46">
        <v>10.0</v>
      </c>
      <c r="H134" s="18">
        <v>8.0</v>
      </c>
      <c r="I134" s="18">
        <v>7.0</v>
      </c>
      <c r="J134" s="18">
        <v>9.0</v>
      </c>
      <c r="K134" s="24">
        <f t="shared" ref="K134:M134" si="144">E134*H134</f>
        <v>24</v>
      </c>
      <c r="L134" s="24">
        <f t="shared" si="144"/>
        <v>49</v>
      </c>
      <c r="M134" s="24">
        <f t="shared" si="144"/>
        <v>90</v>
      </c>
      <c r="N134" s="48">
        <f t="shared" ref="N134:N218" si="146">sum(K134:M134)</f>
        <v>163</v>
      </c>
      <c r="U134" s="21"/>
      <c r="V134" s="21" t="s">
        <v>136</v>
      </c>
      <c r="X134" s="48"/>
      <c r="Y134" s="48">
        <v>81.0</v>
      </c>
    </row>
    <row r="135">
      <c r="A135" s="21" t="s">
        <v>248</v>
      </c>
      <c r="B135" s="21">
        <v>48000.0</v>
      </c>
      <c r="C135" s="46">
        <v>0.0</v>
      </c>
      <c r="D135" s="46"/>
      <c r="E135" s="46">
        <v>9.0</v>
      </c>
      <c r="F135" s="46">
        <v>7.0</v>
      </c>
      <c r="G135" s="46">
        <v>10.0</v>
      </c>
      <c r="H135" s="18">
        <v>8.0</v>
      </c>
      <c r="I135" s="18">
        <v>7.0</v>
      </c>
      <c r="J135" s="18">
        <v>9.0</v>
      </c>
      <c r="K135" s="24">
        <f t="shared" ref="K135:M135" si="145">E135*H135</f>
        <v>72</v>
      </c>
      <c r="L135" s="24">
        <f t="shared" si="145"/>
        <v>49</v>
      </c>
      <c r="M135" s="24">
        <f t="shared" si="145"/>
        <v>90</v>
      </c>
      <c r="N135" s="48">
        <f t="shared" si="146"/>
        <v>211</v>
      </c>
      <c r="U135" s="21"/>
      <c r="V135" s="21" t="s">
        <v>327</v>
      </c>
      <c r="X135" s="48"/>
      <c r="Y135" s="48">
        <v>81.0</v>
      </c>
    </row>
    <row r="136">
      <c r="A136" s="21" t="s">
        <v>250</v>
      </c>
      <c r="B136" s="21">
        <v>48004.0</v>
      </c>
      <c r="C136" s="46">
        <v>0.0</v>
      </c>
      <c r="D136" s="46"/>
      <c r="E136" s="46">
        <v>7.0</v>
      </c>
      <c r="F136" s="46">
        <v>6.0</v>
      </c>
      <c r="G136" s="46">
        <v>10.0</v>
      </c>
      <c r="H136" s="18">
        <v>8.0</v>
      </c>
      <c r="I136" s="18">
        <v>7.0</v>
      </c>
      <c r="J136" s="18">
        <v>9.0</v>
      </c>
      <c r="K136" s="24">
        <f t="shared" ref="K136:M136" si="147">E136*H136</f>
        <v>56</v>
      </c>
      <c r="L136" s="24">
        <f t="shared" si="147"/>
        <v>42</v>
      </c>
      <c r="M136" s="24">
        <f t="shared" si="147"/>
        <v>90</v>
      </c>
      <c r="N136" s="48">
        <f t="shared" si="146"/>
        <v>188</v>
      </c>
      <c r="U136" s="21"/>
      <c r="V136" s="21" t="s">
        <v>328</v>
      </c>
      <c r="X136" s="48"/>
      <c r="Y136" s="48">
        <v>81.0</v>
      </c>
    </row>
    <row r="137">
      <c r="A137" s="21" t="s">
        <v>96</v>
      </c>
      <c r="B137" s="29">
        <v>1.6111922008E11</v>
      </c>
      <c r="C137" s="9">
        <v>0.0</v>
      </c>
      <c r="D137" s="9"/>
      <c r="E137" s="9">
        <v>5.0</v>
      </c>
      <c r="F137" s="9">
        <v>10.0</v>
      </c>
      <c r="G137" s="9">
        <v>10.0</v>
      </c>
      <c r="H137" s="18">
        <v>8.0</v>
      </c>
      <c r="I137" s="18">
        <v>7.0</v>
      </c>
      <c r="J137" s="18">
        <v>9.0</v>
      </c>
      <c r="K137" s="24">
        <f t="shared" ref="K137:M137" si="148">E137*H137</f>
        <v>40</v>
      </c>
      <c r="L137" s="24">
        <f t="shared" si="148"/>
        <v>70</v>
      </c>
      <c r="M137" s="24">
        <f t="shared" si="148"/>
        <v>90</v>
      </c>
      <c r="N137" s="48">
        <f t="shared" si="146"/>
        <v>200</v>
      </c>
      <c r="U137" s="21"/>
      <c r="V137" s="21" t="s">
        <v>140</v>
      </c>
      <c r="X137" s="48"/>
      <c r="Y137" s="48">
        <v>81.0</v>
      </c>
    </row>
    <row r="138">
      <c r="A138" s="21" t="s">
        <v>203</v>
      </c>
      <c r="B138" s="21">
        <v>1.060005001E11</v>
      </c>
      <c r="C138" s="46">
        <v>0.0</v>
      </c>
      <c r="D138" s="46"/>
      <c r="E138" s="46">
        <v>8.0</v>
      </c>
      <c r="F138" s="46">
        <v>5.0</v>
      </c>
      <c r="G138" s="46">
        <v>6.0</v>
      </c>
      <c r="H138" s="18">
        <v>8.0</v>
      </c>
      <c r="I138" s="18">
        <v>7.0</v>
      </c>
      <c r="J138" s="18">
        <v>9.0</v>
      </c>
      <c r="K138" s="24">
        <f t="shared" ref="K138:M138" si="149">E138*H138</f>
        <v>64</v>
      </c>
      <c r="L138" s="24">
        <f t="shared" si="149"/>
        <v>35</v>
      </c>
      <c r="M138" s="24">
        <f t="shared" si="149"/>
        <v>54</v>
      </c>
      <c r="N138" s="48">
        <f t="shared" si="146"/>
        <v>153</v>
      </c>
      <c r="U138" s="21"/>
      <c r="V138" s="21" t="s">
        <v>144</v>
      </c>
      <c r="X138" s="48"/>
      <c r="Y138" s="48">
        <v>81.0</v>
      </c>
    </row>
    <row r="139">
      <c r="A139" s="21" t="s">
        <v>329</v>
      </c>
      <c r="B139" s="21">
        <v>1.045013001E11</v>
      </c>
      <c r="C139" s="46">
        <v>0.0</v>
      </c>
      <c r="D139" s="46"/>
      <c r="E139" s="46">
        <v>3.0</v>
      </c>
      <c r="F139" s="46">
        <v>3.0</v>
      </c>
      <c r="G139" s="46">
        <v>8.0</v>
      </c>
      <c r="H139" s="18">
        <v>8.0</v>
      </c>
      <c r="I139" s="18">
        <v>7.0</v>
      </c>
      <c r="J139" s="18">
        <v>9.0</v>
      </c>
      <c r="K139" s="24">
        <f t="shared" ref="K139:M139" si="150">E139*H139</f>
        <v>24</v>
      </c>
      <c r="L139" s="24">
        <f t="shared" si="150"/>
        <v>21</v>
      </c>
      <c r="M139" s="24">
        <f t="shared" si="150"/>
        <v>72</v>
      </c>
      <c r="N139" s="48">
        <f t="shared" si="146"/>
        <v>117</v>
      </c>
      <c r="U139" s="21"/>
      <c r="V139" s="21" t="s">
        <v>341</v>
      </c>
      <c r="X139" s="48"/>
      <c r="Y139" s="48">
        <v>81.0</v>
      </c>
    </row>
    <row r="140">
      <c r="A140" s="21" t="s">
        <v>361</v>
      </c>
      <c r="B140" s="21" t="s">
        <v>365</v>
      </c>
      <c r="C140" s="46">
        <v>0.0</v>
      </c>
      <c r="D140" s="46"/>
      <c r="E140" s="46">
        <v>5.0</v>
      </c>
      <c r="F140" s="46">
        <v>2.0</v>
      </c>
      <c r="G140" s="46">
        <v>4.0</v>
      </c>
      <c r="H140" s="18">
        <v>8.0</v>
      </c>
      <c r="I140" s="18">
        <v>7.0</v>
      </c>
      <c r="J140" s="18">
        <v>9.0</v>
      </c>
      <c r="K140" s="24">
        <f t="shared" ref="K140:M140" si="151">E140*H140</f>
        <v>40</v>
      </c>
      <c r="L140" s="24">
        <f t="shared" si="151"/>
        <v>14</v>
      </c>
      <c r="M140" s="24">
        <f t="shared" si="151"/>
        <v>36</v>
      </c>
      <c r="N140" s="48">
        <f t="shared" si="146"/>
        <v>90</v>
      </c>
      <c r="U140" s="21"/>
      <c r="V140" s="21" t="s">
        <v>349</v>
      </c>
      <c r="X140" s="48"/>
      <c r="Y140" s="48">
        <v>81.0</v>
      </c>
    </row>
    <row r="141">
      <c r="A141" s="21" t="s">
        <v>227</v>
      </c>
      <c r="B141" s="21" t="s">
        <v>231</v>
      </c>
      <c r="C141" s="46">
        <v>0.0</v>
      </c>
      <c r="D141" s="46"/>
      <c r="E141" s="46">
        <v>5.0</v>
      </c>
      <c r="F141" s="46">
        <v>2.0</v>
      </c>
      <c r="G141" s="46">
        <v>4.0</v>
      </c>
      <c r="H141" s="18">
        <v>8.0</v>
      </c>
      <c r="I141" s="18">
        <v>7.0</v>
      </c>
      <c r="J141" s="18">
        <v>9.0</v>
      </c>
      <c r="K141" s="24">
        <f t="shared" ref="K141:M141" si="152">E141*H141</f>
        <v>40</v>
      </c>
      <c r="L141" s="24">
        <f t="shared" si="152"/>
        <v>14</v>
      </c>
      <c r="M141" s="24">
        <f t="shared" si="152"/>
        <v>36</v>
      </c>
      <c r="N141" s="48">
        <f t="shared" si="146"/>
        <v>90</v>
      </c>
      <c r="U141" s="21"/>
      <c r="V141" s="21" t="s">
        <v>350</v>
      </c>
      <c r="X141" s="48"/>
      <c r="Y141" s="48">
        <v>81.0</v>
      </c>
    </row>
    <row r="142">
      <c r="A142" s="21" t="s">
        <v>198</v>
      </c>
      <c r="B142" s="21">
        <v>6.16110732017E11</v>
      </c>
      <c r="C142" s="46">
        <v>0.0</v>
      </c>
      <c r="D142" s="46"/>
      <c r="E142" s="46">
        <v>6.0</v>
      </c>
      <c r="F142" s="46">
        <v>4.0</v>
      </c>
      <c r="G142" s="46">
        <v>10.0</v>
      </c>
      <c r="H142" s="18">
        <v>8.0</v>
      </c>
      <c r="I142" s="18">
        <v>7.0</v>
      </c>
      <c r="J142" s="18">
        <v>9.0</v>
      </c>
      <c r="K142" s="24">
        <f t="shared" ref="K142:M142" si="153">E142*H142</f>
        <v>48</v>
      </c>
      <c r="L142" s="24">
        <f t="shared" si="153"/>
        <v>28</v>
      </c>
      <c r="M142" s="24">
        <f t="shared" si="153"/>
        <v>90</v>
      </c>
      <c r="N142" s="48">
        <f t="shared" si="146"/>
        <v>166</v>
      </c>
      <c r="U142" s="21"/>
      <c r="V142" s="21" t="s">
        <v>229</v>
      </c>
      <c r="X142" s="48"/>
      <c r="Y142" s="48">
        <v>81.0</v>
      </c>
    </row>
    <row r="143">
      <c r="A143" s="21" t="s">
        <v>229</v>
      </c>
      <c r="B143" s="21">
        <v>1.6112024011E11</v>
      </c>
      <c r="C143" s="46">
        <v>0.0</v>
      </c>
      <c r="D143" s="46"/>
      <c r="E143" s="46">
        <v>3.0</v>
      </c>
      <c r="F143" s="46">
        <v>3.0</v>
      </c>
      <c r="G143" s="46">
        <v>4.0</v>
      </c>
      <c r="H143" s="18">
        <v>8.0</v>
      </c>
      <c r="I143" s="18">
        <v>7.0</v>
      </c>
      <c r="J143" s="18">
        <v>9.0</v>
      </c>
      <c r="K143" s="24">
        <f t="shared" ref="K143:M143" si="154">E143*H143</f>
        <v>24</v>
      </c>
      <c r="L143" s="24">
        <f t="shared" si="154"/>
        <v>21</v>
      </c>
      <c r="M143" s="24">
        <f t="shared" si="154"/>
        <v>36</v>
      </c>
      <c r="N143" s="48">
        <f t="shared" si="146"/>
        <v>81</v>
      </c>
      <c r="U143" s="21"/>
      <c r="V143" s="21" t="s">
        <v>366</v>
      </c>
      <c r="X143" s="48"/>
      <c r="Y143" s="48">
        <v>81.0</v>
      </c>
    </row>
    <row r="144">
      <c r="A144" s="21" t="s">
        <v>230</v>
      </c>
      <c r="B144" s="21">
        <v>1.6112032001E11</v>
      </c>
      <c r="C144" s="46">
        <v>0.0</v>
      </c>
      <c r="D144" s="46"/>
      <c r="E144" s="46">
        <v>2.0</v>
      </c>
      <c r="F144" s="46">
        <v>3.0</v>
      </c>
      <c r="G144" s="46">
        <v>4.0</v>
      </c>
      <c r="H144" s="18">
        <v>8.0</v>
      </c>
      <c r="I144" s="18">
        <v>7.0</v>
      </c>
      <c r="J144" s="18">
        <v>9.0</v>
      </c>
      <c r="K144" s="24">
        <f t="shared" ref="K144:M144" si="155">E144*H144</f>
        <v>16</v>
      </c>
      <c r="L144" s="24">
        <f t="shared" si="155"/>
        <v>21</v>
      </c>
      <c r="M144" s="24">
        <f t="shared" si="155"/>
        <v>36</v>
      </c>
      <c r="N144" s="48">
        <f t="shared" si="146"/>
        <v>73</v>
      </c>
      <c r="U144" s="21"/>
      <c r="V144" s="21" t="s">
        <v>367</v>
      </c>
      <c r="X144" s="48"/>
      <c r="Y144" s="48">
        <v>81.0</v>
      </c>
    </row>
    <row r="145">
      <c r="A145" s="21" t="s">
        <v>368</v>
      </c>
      <c r="B145" s="29">
        <v>1.6112922001E11</v>
      </c>
      <c r="C145" s="9">
        <v>0.0</v>
      </c>
      <c r="E145" s="46">
        <v>2.0</v>
      </c>
      <c r="F145" s="20">
        <v>2.0</v>
      </c>
      <c r="G145" s="21">
        <v>4.0</v>
      </c>
      <c r="H145" s="18">
        <v>8.0</v>
      </c>
      <c r="I145" s="18">
        <v>7.0</v>
      </c>
      <c r="J145" s="18">
        <v>9.0</v>
      </c>
      <c r="K145" s="24">
        <f t="shared" ref="K145:M145" si="156">E145*H145</f>
        <v>16</v>
      </c>
      <c r="L145" s="24">
        <f t="shared" si="156"/>
        <v>14</v>
      </c>
      <c r="M145" s="24">
        <f t="shared" si="156"/>
        <v>36</v>
      </c>
      <c r="N145" s="48">
        <f t="shared" si="146"/>
        <v>66</v>
      </c>
      <c r="U145" s="21"/>
      <c r="V145" s="21" t="s">
        <v>145</v>
      </c>
      <c r="X145" s="48"/>
      <c r="Y145" s="48">
        <v>80.0</v>
      </c>
    </row>
    <row r="146">
      <c r="A146" s="21" t="s">
        <v>232</v>
      </c>
      <c r="B146" s="21">
        <v>7.490003003E11</v>
      </c>
      <c r="C146" s="46">
        <v>0.0</v>
      </c>
      <c r="D146" s="46"/>
      <c r="E146" s="46">
        <v>1.0</v>
      </c>
      <c r="F146" s="46">
        <v>3.0</v>
      </c>
      <c r="G146" s="46">
        <v>4.0</v>
      </c>
      <c r="H146" s="18">
        <v>8.0</v>
      </c>
      <c r="I146" s="18">
        <v>7.0</v>
      </c>
      <c r="J146" s="18">
        <v>9.0</v>
      </c>
      <c r="K146" s="24">
        <f t="shared" ref="K146:M146" si="157">E146*H146</f>
        <v>8</v>
      </c>
      <c r="L146" s="24">
        <f t="shared" si="157"/>
        <v>21</v>
      </c>
      <c r="M146" s="24">
        <f t="shared" si="157"/>
        <v>36</v>
      </c>
      <c r="N146" s="48">
        <f t="shared" si="146"/>
        <v>65</v>
      </c>
      <c r="U146" s="21"/>
      <c r="V146" s="21" t="s">
        <v>364</v>
      </c>
      <c r="X146" s="48"/>
      <c r="Y146" s="48">
        <v>80.0</v>
      </c>
    </row>
    <row r="147">
      <c r="A147" s="21" t="s">
        <v>358</v>
      </c>
      <c r="B147" s="21">
        <v>1.040002008E11</v>
      </c>
      <c r="C147" s="46">
        <v>0.0</v>
      </c>
      <c r="D147" s="46"/>
      <c r="E147" s="46">
        <v>2.0</v>
      </c>
      <c r="F147" s="46">
        <v>3.0</v>
      </c>
      <c r="G147" s="46">
        <v>6.0</v>
      </c>
      <c r="H147" s="18">
        <v>8.0</v>
      </c>
      <c r="I147" s="18">
        <v>7.0</v>
      </c>
      <c r="J147" s="18">
        <v>9.0</v>
      </c>
      <c r="K147" s="24">
        <f t="shared" ref="K147:M147" si="158">E147*H147</f>
        <v>16</v>
      </c>
      <c r="L147" s="24">
        <f t="shared" si="158"/>
        <v>21</v>
      </c>
      <c r="M147" s="24">
        <f t="shared" si="158"/>
        <v>54</v>
      </c>
      <c r="N147" s="48">
        <f t="shared" si="146"/>
        <v>91</v>
      </c>
      <c r="U147" s="21"/>
      <c r="V147" s="21" t="s">
        <v>369</v>
      </c>
      <c r="X147" s="48"/>
      <c r="Y147" s="48">
        <v>80.0</v>
      </c>
    </row>
    <row r="148">
      <c r="A148" s="21" t="s">
        <v>332</v>
      </c>
      <c r="B148" s="21">
        <v>1.040001011E11</v>
      </c>
      <c r="C148" s="46">
        <v>0.0</v>
      </c>
      <c r="D148" s="46"/>
      <c r="E148" s="46">
        <v>1.0</v>
      </c>
      <c r="F148" s="46">
        <v>2.0</v>
      </c>
      <c r="G148" s="46">
        <v>10.0</v>
      </c>
      <c r="H148" s="18">
        <v>8.0</v>
      </c>
      <c r="I148" s="18">
        <v>7.0</v>
      </c>
      <c r="J148" s="18">
        <v>9.0</v>
      </c>
      <c r="K148" s="24">
        <f t="shared" ref="K148:M148" si="159">E148*H148</f>
        <v>8</v>
      </c>
      <c r="L148" s="24">
        <f t="shared" si="159"/>
        <v>14</v>
      </c>
      <c r="M148" s="24">
        <f t="shared" si="159"/>
        <v>90</v>
      </c>
      <c r="N148" s="48">
        <f t="shared" si="146"/>
        <v>112</v>
      </c>
      <c r="U148" s="21"/>
      <c r="V148" s="21" t="s">
        <v>370</v>
      </c>
      <c r="X148" s="48"/>
      <c r="Y148" s="48">
        <v>79.0</v>
      </c>
    </row>
    <row r="149">
      <c r="A149" s="21" t="s">
        <v>336</v>
      </c>
      <c r="B149" s="21">
        <v>1.04000200201E11</v>
      </c>
      <c r="C149" s="46">
        <v>0.0</v>
      </c>
      <c r="D149" s="46"/>
      <c r="E149" s="46">
        <v>1.0</v>
      </c>
      <c r="F149" s="46">
        <v>4.0</v>
      </c>
      <c r="G149" s="46">
        <v>8.0</v>
      </c>
      <c r="H149" s="18">
        <v>8.0</v>
      </c>
      <c r="I149" s="18">
        <v>7.0</v>
      </c>
      <c r="J149" s="18">
        <v>9.0</v>
      </c>
      <c r="K149" s="24">
        <f t="shared" ref="K149:M149" si="160">E149*H149</f>
        <v>8</v>
      </c>
      <c r="L149" s="24">
        <f t="shared" si="160"/>
        <v>28</v>
      </c>
      <c r="M149" s="24">
        <f t="shared" si="160"/>
        <v>72</v>
      </c>
      <c r="N149" s="48">
        <f t="shared" si="146"/>
        <v>108</v>
      </c>
      <c r="U149" s="21"/>
      <c r="V149" s="21" t="s">
        <v>321</v>
      </c>
      <c r="X149" s="48"/>
      <c r="Y149" s="48">
        <v>76.0</v>
      </c>
    </row>
    <row r="150">
      <c r="A150" s="21" t="s">
        <v>355</v>
      </c>
      <c r="B150" s="21">
        <v>1.04000401001E11</v>
      </c>
      <c r="C150" s="46">
        <v>0.0</v>
      </c>
      <c r="D150" s="46"/>
      <c r="E150" s="46">
        <v>1.0</v>
      </c>
      <c r="F150" s="46">
        <v>2.0</v>
      </c>
      <c r="G150" s="46">
        <v>8.0</v>
      </c>
      <c r="H150" s="18">
        <v>8.0</v>
      </c>
      <c r="I150" s="18">
        <v>7.0</v>
      </c>
      <c r="J150" s="18">
        <v>9.0</v>
      </c>
      <c r="K150" s="24">
        <f t="shared" ref="K150:M150" si="161">E150*H150</f>
        <v>8</v>
      </c>
      <c r="L150" s="24">
        <f t="shared" si="161"/>
        <v>14</v>
      </c>
      <c r="M150" s="24">
        <f t="shared" si="161"/>
        <v>72</v>
      </c>
      <c r="N150" s="48">
        <f t="shared" si="146"/>
        <v>94</v>
      </c>
      <c r="U150" s="21"/>
      <c r="V150" s="21" t="s">
        <v>371</v>
      </c>
      <c r="X150" s="48"/>
      <c r="Y150" s="48">
        <v>76.0</v>
      </c>
    </row>
    <row r="151">
      <c r="A151" s="21" t="s">
        <v>372</v>
      </c>
      <c r="B151" s="21">
        <v>1.040005003E11</v>
      </c>
      <c r="C151" s="46">
        <v>0.0</v>
      </c>
      <c r="D151" s="46"/>
      <c r="E151" s="46">
        <v>1.0</v>
      </c>
      <c r="F151" s="46">
        <v>2.0</v>
      </c>
      <c r="G151" s="46">
        <v>4.0</v>
      </c>
      <c r="H151" s="18">
        <v>8.0</v>
      </c>
      <c r="I151" s="18">
        <v>7.0</v>
      </c>
      <c r="J151" s="18">
        <v>9.0</v>
      </c>
      <c r="K151" s="24">
        <f t="shared" ref="K151:M151" si="162">E151*H151</f>
        <v>8</v>
      </c>
      <c r="L151" s="24">
        <f t="shared" si="162"/>
        <v>14</v>
      </c>
      <c r="M151" s="24">
        <f t="shared" si="162"/>
        <v>36</v>
      </c>
      <c r="N151" s="48">
        <f t="shared" si="146"/>
        <v>58</v>
      </c>
      <c r="U151" s="21"/>
      <c r="V151" s="21" t="s">
        <v>297</v>
      </c>
      <c r="X151" s="48"/>
      <c r="Y151" s="48">
        <v>74.0</v>
      </c>
    </row>
    <row r="152">
      <c r="A152" s="21" t="s">
        <v>373</v>
      </c>
      <c r="B152" s="21">
        <v>1.040005011E11</v>
      </c>
      <c r="C152" s="46">
        <v>0.0</v>
      </c>
      <c r="D152" s="46"/>
      <c r="E152" s="46">
        <v>2.0</v>
      </c>
      <c r="F152" s="46">
        <v>2.0</v>
      </c>
      <c r="G152" s="46">
        <v>2.0</v>
      </c>
      <c r="H152" s="18">
        <v>8.0</v>
      </c>
      <c r="I152" s="18">
        <v>7.0</v>
      </c>
      <c r="J152" s="18">
        <v>9.0</v>
      </c>
      <c r="K152" s="24">
        <f t="shared" ref="K152:M152" si="163">E152*H152</f>
        <v>16</v>
      </c>
      <c r="L152" s="24">
        <f t="shared" si="163"/>
        <v>14</v>
      </c>
      <c r="M152" s="24">
        <f t="shared" si="163"/>
        <v>18</v>
      </c>
      <c r="N152" s="48">
        <f t="shared" si="146"/>
        <v>48</v>
      </c>
      <c r="U152" s="21"/>
      <c r="V152" s="21" t="s">
        <v>147</v>
      </c>
      <c r="X152" s="48"/>
      <c r="Y152" s="48">
        <v>74.0</v>
      </c>
    </row>
    <row r="153">
      <c r="A153" s="21" t="s">
        <v>374</v>
      </c>
      <c r="B153" s="21">
        <v>1.040005013E11</v>
      </c>
      <c r="C153" s="46">
        <v>0.0</v>
      </c>
      <c r="D153" s="46"/>
      <c r="E153" s="46">
        <v>2.0</v>
      </c>
      <c r="F153" s="46">
        <v>2.0</v>
      </c>
      <c r="G153" s="46">
        <v>2.0</v>
      </c>
      <c r="H153" s="18">
        <v>8.0</v>
      </c>
      <c r="I153" s="18">
        <v>7.0</v>
      </c>
      <c r="J153" s="18">
        <v>9.0</v>
      </c>
      <c r="K153" s="24">
        <f t="shared" ref="K153:M153" si="164">E153*H153</f>
        <v>16</v>
      </c>
      <c r="L153" s="24">
        <f t="shared" si="164"/>
        <v>14</v>
      </c>
      <c r="M153" s="24">
        <f t="shared" si="164"/>
        <v>18</v>
      </c>
      <c r="N153" s="48">
        <f t="shared" si="146"/>
        <v>48</v>
      </c>
      <c r="U153" s="21"/>
      <c r="V153" s="21" t="s">
        <v>148</v>
      </c>
      <c r="X153" s="48"/>
      <c r="Y153" s="48">
        <v>74.0</v>
      </c>
    </row>
    <row r="154">
      <c r="A154" s="21" t="s">
        <v>333</v>
      </c>
      <c r="B154" s="21">
        <v>1.045007001E11</v>
      </c>
      <c r="C154" s="46">
        <v>0.0</v>
      </c>
      <c r="D154" s="46"/>
      <c r="E154" s="46">
        <v>1.0</v>
      </c>
      <c r="F154" s="46">
        <v>2.0</v>
      </c>
      <c r="G154" s="46">
        <v>10.0</v>
      </c>
      <c r="H154" s="18">
        <v>8.0</v>
      </c>
      <c r="I154" s="18">
        <v>7.0</v>
      </c>
      <c r="J154" s="18">
        <v>9.0</v>
      </c>
      <c r="K154" s="24">
        <f t="shared" ref="K154:M154" si="165">E154*H154</f>
        <v>8</v>
      </c>
      <c r="L154" s="24">
        <f t="shared" si="165"/>
        <v>14</v>
      </c>
      <c r="M154" s="24">
        <f t="shared" si="165"/>
        <v>90</v>
      </c>
      <c r="N154" s="48">
        <f t="shared" si="146"/>
        <v>112</v>
      </c>
      <c r="U154" s="21"/>
      <c r="V154" s="21" t="s">
        <v>149</v>
      </c>
      <c r="X154" s="48"/>
      <c r="Y154" s="48">
        <v>74.0</v>
      </c>
    </row>
    <row r="155">
      <c r="A155" s="21" t="s">
        <v>345</v>
      </c>
      <c r="B155" s="21">
        <v>1.045007003E11</v>
      </c>
      <c r="C155" s="46">
        <v>0.0</v>
      </c>
      <c r="D155" s="46"/>
      <c r="E155" s="46">
        <v>1.0</v>
      </c>
      <c r="F155" s="46">
        <v>3.0</v>
      </c>
      <c r="G155" s="46">
        <v>8.0</v>
      </c>
      <c r="H155" s="18">
        <v>8.0</v>
      </c>
      <c r="I155" s="18">
        <v>7.0</v>
      </c>
      <c r="J155" s="18">
        <v>9.0</v>
      </c>
      <c r="K155" s="24">
        <f t="shared" ref="K155:M155" si="166">E155*H155</f>
        <v>8</v>
      </c>
      <c r="L155" s="24">
        <f t="shared" si="166"/>
        <v>21</v>
      </c>
      <c r="M155" s="24">
        <f t="shared" si="166"/>
        <v>72</v>
      </c>
      <c r="N155" s="48">
        <f t="shared" si="146"/>
        <v>101</v>
      </c>
      <c r="U155" s="21"/>
      <c r="V155" s="21" t="s">
        <v>151</v>
      </c>
      <c r="X155" s="48"/>
      <c r="Y155" s="48">
        <v>74.0</v>
      </c>
    </row>
    <row r="156">
      <c r="A156" s="21" t="s">
        <v>356</v>
      </c>
      <c r="B156" s="21">
        <v>1.045008003E11</v>
      </c>
      <c r="C156" s="46">
        <v>0.0</v>
      </c>
      <c r="D156" s="46"/>
      <c r="E156" s="46">
        <v>1.0</v>
      </c>
      <c r="F156" s="46">
        <v>2.0</v>
      </c>
      <c r="G156" s="46">
        <v>8.0</v>
      </c>
      <c r="H156" s="18">
        <v>8.0</v>
      </c>
      <c r="I156" s="18">
        <v>7.0</v>
      </c>
      <c r="J156" s="18">
        <v>9.0</v>
      </c>
      <c r="K156" s="24">
        <f t="shared" ref="K156:M156" si="167">E156*H156</f>
        <v>8</v>
      </c>
      <c r="L156" s="24">
        <f t="shared" si="167"/>
        <v>14</v>
      </c>
      <c r="M156" s="24">
        <f t="shared" si="167"/>
        <v>72</v>
      </c>
      <c r="N156" s="48">
        <f t="shared" si="146"/>
        <v>94</v>
      </c>
      <c r="U156" s="21"/>
      <c r="V156" s="21" t="s">
        <v>363</v>
      </c>
      <c r="X156" s="48"/>
      <c r="Y156" s="48">
        <v>74.0</v>
      </c>
    </row>
    <row r="157">
      <c r="A157" s="21" t="s">
        <v>371</v>
      </c>
      <c r="B157" s="21">
        <v>1.045009002E11</v>
      </c>
      <c r="C157" s="46">
        <v>0.0</v>
      </c>
      <c r="D157" s="46"/>
      <c r="E157" s="46">
        <v>1.0</v>
      </c>
      <c r="F157" s="46">
        <v>2.0</v>
      </c>
      <c r="G157" s="46">
        <v>6.0</v>
      </c>
      <c r="H157" s="18">
        <v>8.0</v>
      </c>
      <c r="I157" s="18">
        <v>7.0</v>
      </c>
      <c r="J157" s="18">
        <v>9.0</v>
      </c>
      <c r="K157" s="24">
        <f t="shared" ref="K157:M157" si="168">E157*H157</f>
        <v>8</v>
      </c>
      <c r="L157" s="24">
        <f t="shared" si="168"/>
        <v>14</v>
      </c>
      <c r="M157" s="24">
        <f t="shared" si="168"/>
        <v>54</v>
      </c>
      <c r="N157" s="48">
        <f t="shared" si="146"/>
        <v>76</v>
      </c>
      <c r="U157" s="21"/>
      <c r="V157" s="21" t="s">
        <v>266</v>
      </c>
      <c r="X157" s="48"/>
      <c r="Y157" s="48">
        <v>73.0</v>
      </c>
    </row>
    <row r="158">
      <c r="A158" s="21" t="s">
        <v>323</v>
      </c>
      <c r="B158" s="21">
        <v>1.045009005E11</v>
      </c>
      <c r="C158" s="46">
        <v>0.0</v>
      </c>
      <c r="D158" s="46"/>
      <c r="E158" s="46">
        <v>2.0</v>
      </c>
      <c r="F158" s="46">
        <v>2.0</v>
      </c>
      <c r="G158" s="46">
        <v>10.0</v>
      </c>
      <c r="H158" s="18">
        <v>8.0</v>
      </c>
      <c r="I158" s="18">
        <v>7.0</v>
      </c>
      <c r="J158" s="18">
        <v>9.0</v>
      </c>
      <c r="K158" s="24">
        <f t="shared" ref="K158:M158" si="169">E158*H158</f>
        <v>16</v>
      </c>
      <c r="L158" s="24">
        <f t="shared" si="169"/>
        <v>14</v>
      </c>
      <c r="M158" s="24">
        <f t="shared" si="169"/>
        <v>90</v>
      </c>
      <c r="N158" s="48">
        <f t="shared" si="146"/>
        <v>120</v>
      </c>
      <c r="U158" s="21"/>
      <c r="V158" s="21" t="s">
        <v>134</v>
      </c>
      <c r="X158" s="48"/>
      <c r="Y158" s="48">
        <v>73.0</v>
      </c>
    </row>
    <row r="159">
      <c r="A159" s="21" t="s">
        <v>369</v>
      </c>
      <c r="B159" s="21">
        <v>1.045012002E11</v>
      </c>
      <c r="C159" s="46">
        <v>0.0</v>
      </c>
      <c r="D159" s="46"/>
      <c r="E159" s="46">
        <v>2.0</v>
      </c>
      <c r="F159" s="46">
        <v>4.0</v>
      </c>
      <c r="G159" s="46">
        <v>4.0</v>
      </c>
      <c r="H159" s="18">
        <v>8.0</v>
      </c>
      <c r="I159" s="18">
        <v>7.0</v>
      </c>
      <c r="J159" s="18">
        <v>9.0</v>
      </c>
      <c r="K159" s="24">
        <f t="shared" ref="K159:M159" si="170">E159*H159</f>
        <v>16</v>
      </c>
      <c r="L159" s="24">
        <f t="shared" si="170"/>
        <v>28</v>
      </c>
      <c r="M159" s="24">
        <f t="shared" si="170"/>
        <v>36</v>
      </c>
      <c r="N159" s="48">
        <f t="shared" si="146"/>
        <v>80</v>
      </c>
      <c r="U159" s="21"/>
      <c r="V159" s="21" t="s">
        <v>143</v>
      </c>
      <c r="X159" s="48"/>
      <c r="Y159" s="48">
        <v>73.0</v>
      </c>
    </row>
    <row r="160">
      <c r="A160" s="21" t="s">
        <v>375</v>
      </c>
      <c r="B160" s="21">
        <v>1.045013016E11</v>
      </c>
      <c r="C160" s="46">
        <v>0.0</v>
      </c>
      <c r="D160" s="46"/>
      <c r="E160" s="46">
        <v>1.0</v>
      </c>
      <c r="F160" s="46">
        <v>2.0</v>
      </c>
      <c r="G160" s="46">
        <v>4.0</v>
      </c>
      <c r="H160" s="18">
        <v>8.0</v>
      </c>
      <c r="I160" s="18">
        <v>7.0</v>
      </c>
      <c r="J160" s="18">
        <v>9.0</v>
      </c>
      <c r="K160" s="24">
        <f t="shared" ref="K160:M160" si="171">E160*H160</f>
        <v>8</v>
      </c>
      <c r="L160" s="24">
        <f t="shared" si="171"/>
        <v>14</v>
      </c>
      <c r="M160" s="24">
        <f t="shared" si="171"/>
        <v>36</v>
      </c>
      <c r="N160" s="48">
        <f t="shared" si="146"/>
        <v>58</v>
      </c>
      <c r="U160" s="21"/>
      <c r="V160" s="21" t="s">
        <v>153</v>
      </c>
      <c r="X160" s="48"/>
      <c r="Y160" s="48">
        <v>73.0</v>
      </c>
    </row>
    <row r="161">
      <c r="A161" s="21" t="s">
        <v>343</v>
      </c>
      <c r="B161" s="21">
        <v>1.04501600201E11</v>
      </c>
      <c r="C161" s="46">
        <v>0.0</v>
      </c>
      <c r="D161" s="46"/>
      <c r="E161" s="46">
        <v>2.0</v>
      </c>
      <c r="F161" s="46">
        <v>2.0</v>
      </c>
      <c r="G161" s="46">
        <v>8.0</v>
      </c>
      <c r="H161" s="18">
        <v>8.0</v>
      </c>
      <c r="I161" s="18">
        <v>7.0</v>
      </c>
      <c r="J161" s="18">
        <v>9.0</v>
      </c>
      <c r="K161" s="24">
        <f t="shared" ref="K161:M161" si="172">E161*H161</f>
        <v>16</v>
      </c>
      <c r="L161" s="24">
        <f t="shared" si="172"/>
        <v>14</v>
      </c>
      <c r="M161" s="24">
        <f t="shared" si="172"/>
        <v>72</v>
      </c>
      <c r="N161" s="48">
        <f t="shared" si="146"/>
        <v>102</v>
      </c>
      <c r="U161" s="21"/>
      <c r="V161" s="21" t="s">
        <v>156</v>
      </c>
      <c r="X161" s="48"/>
      <c r="Y161" s="48">
        <v>73.0</v>
      </c>
    </row>
    <row r="162">
      <c r="A162" s="21" t="s">
        <v>376</v>
      </c>
      <c r="B162" s="21">
        <v>1.045018003E11</v>
      </c>
      <c r="C162" s="46">
        <v>0.0</v>
      </c>
      <c r="D162" s="46"/>
      <c r="E162" s="46">
        <v>1.0</v>
      </c>
      <c r="F162" s="46">
        <v>2.0</v>
      </c>
      <c r="G162" s="46">
        <v>4.0</v>
      </c>
      <c r="H162" s="18">
        <v>8.0</v>
      </c>
      <c r="I162" s="18">
        <v>7.0</v>
      </c>
      <c r="J162" s="18">
        <v>9.0</v>
      </c>
      <c r="K162" s="24">
        <f t="shared" ref="K162:M162" si="173">E162*H162</f>
        <v>8</v>
      </c>
      <c r="L162" s="24">
        <f t="shared" si="173"/>
        <v>14</v>
      </c>
      <c r="M162" s="24">
        <f t="shared" si="173"/>
        <v>36</v>
      </c>
      <c r="N162" s="48">
        <f t="shared" si="146"/>
        <v>58</v>
      </c>
      <c r="U162" s="21"/>
      <c r="V162" s="21" t="s">
        <v>230</v>
      </c>
      <c r="X162" s="48"/>
      <c r="Y162" s="48">
        <v>73.0</v>
      </c>
    </row>
    <row r="163">
      <c r="A163" s="21" t="s">
        <v>377</v>
      </c>
      <c r="B163" s="21">
        <v>1.045018009E11</v>
      </c>
      <c r="C163" s="46">
        <v>0.0</v>
      </c>
      <c r="D163" s="46"/>
      <c r="E163" s="46">
        <v>1.0</v>
      </c>
      <c r="F163" s="46">
        <v>3.0</v>
      </c>
      <c r="G163" s="46">
        <v>4.0</v>
      </c>
      <c r="H163" s="18">
        <v>8.0</v>
      </c>
      <c r="I163" s="18">
        <v>7.0</v>
      </c>
      <c r="J163" s="18">
        <v>9.0</v>
      </c>
      <c r="K163" s="24">
        <f t="shared" ref="K163:M163" si="174">E163*H163</f>
        <v>8</v>
      </c>
      <c r="L163" s="24">
        <f t="shared" si="174"/>
        <v>21</v>
      </c>
      <c r="M163" s="24">
        <f t="shared" si="174"/>
        <v>36</v>
      </c>
      <c r="N163" s="48">
        <f t="shared" si="146"/>
        <v>65</v>
      </c>
      <c r="U163" s="21"/>
      <c r="V163" s="21" t="s">
        <v>129</v>
      </c>
      <c r="X163" s="48"/>
      <c r="Y163" s="48">
        <v>71.0</v>
      </c>
    </row>
    <row r="164">
      <c r="A164" s="21" t="s">
        <v>378</v>
      </c>
      <c r="B164" s="21">
        <v>1.04501801E11</v>
      </c>
      <c r="C164" s="46">
        <v>0.0</v>
      </c>
      <c r="D164" s="46"/>
      <c r="E164" s="46">
        <v>2.0</v>
      </c>
      <c r="F164" s="46">
        <v>2.0</v>
      </c>
      <c r="G164" s="46">
        <v>4.0</v>
      </c>
      <c r="H164" s="18">
        <v>8.0</v>
      </c>
      <c r="I164" s="18">
        <v>7.0</v>
      </c>
      <c r="J164" s="18">
        <v>9.0</v>
      </c>
      <c r="K164" s="24">
        <f t="shared" ref="K164:M164" si="175">E164*H164</f>
        <v>16</v>
      </c>
      <c r="L164" s="24">
        <f t="shared" si="175"/>
        <v>14</v>
      </c>
      <c r="M164" s="24">
        <f t="shared" si="175"/>
        <v>36</v>
      </c>
      <c r="N164" s="48">
        <f t="shared" si="146"/>
        <v>66</v>
      </c>
      <c r="U164" s="21"/>
      <c r="V164" s="21" t="s">
        <v>157</v>
      </c>
      <c r="X164" s="48"/>
      <c r="Y164" s="48">
        <v>66.0</v>
      </c>
    </row>
    <row r="165">
      <c r="A165" s="21" t="s">
        <v>379</v>
      </c>
      <c r="B165" s="21">
        <v>1.045019001E11</v>
      </c>
      <c r="C165" s="46">
        <v>0.0</v>
      </c>
      <c r="D165" s="46"/>
      <c r="E165" s="46">
        <v>2.0</v>
      </c>
      <c r="F165" s="46">
        <v>2.0</v>
      </c>
      <c r="G165" s="46">
        <v>4.0</v>
      </c>
      <c r="H165" s="18">
        <v>8.0</v>
      </c>
      <c r="I165" s="18">
        <v>7.0</v>
      </c>
      <c r="J165" s="18">
        <v>9.0</v>
      </c>
      <c r="K165" s="24">
        <f t="shared" ref="K165:M165" si="176">E165*H165</f>
        <v>16</v>
      </c>
      <c r="L165" s="24">
        <f t="shared" si="176"/>
        <v>14</v>
      </c>
      <c r="M165" s="24">
        <f t="shared" si="176"/>
        <v>36</v>
      </c>
      <c r="N165" s="48">
        <f t="shared" si="146"/>
        <v>66</v>
      </c>
      <c r="U165" s="21"/>
      <c r="V165" s="21" t="s">
        <v>354</v>
      </c>
      <c r="X165" s="48"/>
      <c r="Y165" s="48">
        <v>66.0</v>
      </c>
    </row>
    <row r="166">
      <c r="A166" s="21" t="s">
        <v>272</v>
      </c>
      <c r="B166" s="29">
        <v>1.05502300902E11</v>
      </c>
      <c r="C166" s="9">
        <v>0.0</v>
      </c>
      <c r="D166" s="46"/>
      <c r="E166" s="46">
        <v>8.0</v>
      </c>
      <c r="F166" s="21">
        <v>6.0</v>
      </c>
      <c r="G166" s="21">
        <v>4.0</v>
      </c>
      <c r="H166" s="18">
        <v>8.0</v>
      </c>
      <c r="I166" s="18">
        <v>7.0</v>
      </c>
      <c r="J166" s="18">
        <v>9.0</v>
      </c>
      <c r="K166" s="24">
        <f t="shared" ref="K166:M166" si="177">E166*H166</f>
        <v>64</v>
      </c>
      <c r="L166" s="24">
        <f t="shared" si="177"/>
        <v>42</v>
      </c>
      <c r="M166" s="24">
        <f t="shared" si="177"/>
        <v>36</v>
      </c>
      <c r="N166" s="48">
        <f t="shared" si="146"/>
        <v>142</v>
      </c>
      <c r="U166" s="21"/>
      <c r="V166" s="21" t="s">
        <v>159</v>
      </c>
      <c r="X166" s="48"/>
      <c r="Y166" s="48">
        <v>66.0</v>
      </c>
    </row>
    <row r="167">
      <c r="A167" s="21" t="s">
        <v>269</v>
      </c>
      <c r="B167" s="21">
        <v>1.055053008E11</v>
      </c>
      <c r="C167" s="46">
        <v>0.0</v>
      </c>
      <c r="D167" s="46"/>
      <c r="E167" s="46">
        <v>10.0</v>
      </c>
      <c r="F167" s="46">
        <v>5.0</v>
      </c>
      <c r="G167" s="46">
        <v>4.0</v>
      </c>
      <c r="H167" s="18">
        <v>8.0</v>
      </c>
      <c r="I167" s="18">
        <v>7.0</v>
      </c>
      <c r="J167" s="18">
        <v>9.0</v>
      </c>
      <c r="K167" s="24">
        <f t="shared" ref="K167:M167" si="178">E167*H167</f>
        <v>80</v>
      </c>
      <c r="L167" s="24">
        <f t="shared" si="178"/>
        <v>35</v>
      </c>
      <c r="M167" s="24">
        <f t="shared" si="178"/>
        <v>36</v>
      </c>
      <c r="N167" s="48">
        <f t="shared" si="146"/>
        <v>151</v>
      </c>
      <c r="U167" s="21"/>
      <c r="V167" s="21" t="s">
        <v>160</v>
      </c>
      <c r="X167" s="48"/>
      <c r="Y167" s="48">
        <v>66.0</v>
      </c>
    </row>
    <row r="168">
      <c r="A168" s="21" t="s">
        <v>213</v>
      </c>
      <c r="B168" s="21">
        <v>1.055054007E11</v>
      </c>
      <c r="C168" s="46">
        <v>0.0</v>
      </c>
      <c r="D168" s="46"/>
      <c r="E168" s="46">
        <v>10.0</v>
      </c>
      <c r="F168" s="46">
        <v>3.0</v>
      </c>
      <c r="G168" s="46">
        <v>4.0</v>
      </c>
      <c r="H168" s="18">
        <v>8.0</v>
      </c>
      <c r="I168" s="18">
        <v>7.0</v>
      </c>
      <c r="J168" s="18">
        <v>9.0</v>
      </c>
      <c r="K168" s="24">
        <f t="shared" ref="K168:M168" si="179">E168*H168</f>
        <v>80</v>
      </c>
      <c r="L168" s="24">
        <f t="shared" si="179"/>
        <v>21</v>
      </c>
      <c r="M168" s="24">
        <f t="shared" si="179"/>
        <v>36</v>
      </c>
      <c r="N168" s="48">
        <f t="shared" si="146"/>
        <v>137</v>
      </c>
      <c r="U168" s="21"/>
      <c r="V168" s="21" t="s">
        <v>162</v>
      </c>
      <c r="X168" s="48"/>
      <c r="Y168" s="48">
        <v>66.0</v>
      </c>
    </row>
    <row r="169">
      <c r="A169" s="21" t="s">
        <v>217</v>
      </c>
      <c r="B169" s="21">
        <v>1.05505500601E11</v>
      </c>
      <c r="C169" s="46">
        <v>0.0</v>
      </c>
      <c r="D169" s="46"/>
      <c r="E169" s="46">
        <v>9.0</v>
      </c>
      <c r="F169" s="46">
        <v>3.0</v>
      </c>
      <c r="G169" s="46">
        <v>4.0</v>
      </c>
      <c r="H169" s="18">
        <v>8.0</v>
      </c>
      <c r="I169" s="18">
        <v>7.0</v>
      </c>
      <c r="J169" s="18">
        <v>9.0</v>
      </c>
      <c r="K169" s="24">
        <f t="shared" ref="K169:M169" si="180">E169*H169</f>
        <v>72</v>
      </c>
      <c r="L169" s="24">
        <f t="shared" si="180"/>
        <v>21</v>
      </c>
      <c r="M169" s="24">
        <f t="shared" si="180"/>
        <v>36</v>
      </c>
      <c r="N169" s="48">
        <f t="shared" si="146"/>
        <v>129</v>
      </c>
      <c r="U169" s="21"/>
      <c r="V169" s="21" t="s">
        <v>164</v>
      </c>
      <c r="X169" s="48"/>
      <c r="Y169" s="48">
        <v>66.0</v>
      </c>
    </row>
    <row r="170">
      <c r="A170" s="21" t="s">
        <v>223</v>
      </c>
      <c r="B170" s="21">
        <v>1.055055007E11</v>
      </c>
      <c r="C170" s="46">
        <v>0.0</v>
      </c>
      <c r="D170" s="46"/>
      <c r="E170" s="46">
        <v>10.0</v>
      </c>
      <c r="F170" s="46">
        <v>3.0</v>
      </c>
      <c r="G170" s="46">
        <v>2.0</v>
      </c>
      <c r="H170" s="18">
        <v>8.0</v>
      </c>
      <c r="I170" s="18">
        <v>7.0</v>
      </c>
      <c r="J170" s="18">
        <v>9.0</v>
      </c>
      <c r="K170" s="24">
        <f t="shared" ref="K170:M170" si="181">E170*H170</f>
        <v>80</v>
      </c>
      <c r="L170" s="24">
        <f t="shared" si="181"/>
        <v>21</v>
      </c>
      <c r="M170" s="24">
        <f t="shared" si="181"/>
        <v>18</v>
      </c>
      <c r="N170" s="48">
        <f t="shared" si="146"/>
        <v>119</v>
      </c>
      <c r="U170" s="21"/>
      <c r="V170" s="21" t="s">
        <v>165</v>
      </c>
      <c r="X170" s="48"/>
      <c r="Y170" s="48">
        <v>66.0</v>
      </c>
    </row>
    <row r="171">
      <c r="A171" s="21" t="s">
        <v>195</v>
      </c>
      <c r="B171" s="21">
        <v>1.055072011E11</v>
      </c>
      <c r="C171" s="46">
        <v>0.0</v>
      </c>
      <c r="D171" s="46"/>
      <c r="E171" s="46">
        <v>10.0</v>
      </c>
      <c r="F171" s="46">
        <v>3.0</v>
      </c>
      <c r="G171" s="46">
        <v>6.0</v>
      </c>
      <c r="H171" s="18">
        <v>8.0</v>
      </c>
      <c r="I171" s="18">
        <v>7.0</v>
      </c>
      <c r="J171" s="18">
        <v>9.0</v>
      </c>
      <c r="K171" s="24">
        <f t="shared" ref="K171:M171" si="182">E171*H171</f>
        <v>80</v>
      </c>
      <c r="L171" s="24">
        <f t="shared" si="182"/>
        <v>21</v>
      </c>
      <c r="M171" s="24">
        <f t="shared" si="182"/>
        <v>54</v>
      </c>
      <c r="N171" s="48">
        <f t="shared" si="146"/>
        <v>155</v>
      </c>
      <c r="U171" s="21"/>
      <c r="V171" s="21" t="s">
        <v>166</v>
      </c>
      <c r="X171" s="48"/>
      <c r="Y171" s="48">
        <v>66.0</v>
      </c>
    </row>
    <row r="172">
      <c r="A172" s="21" t="s">
        <v>239</v>
      </c>
      <c r="B172" s="21">
        <v>1.06501401303E11</v>
      </c>
      <c r="C172" s="46">
        <v>0.0</v>
      </c>
      <c r="D172" s="46"/>
      <c r="E172" s="46">
        <v>6.0</v>
      </c>
      <c r="F172" s="46">
        <v>4.0</v>
      </c>
      <c r="G172" s="46">
        <v>6.0</v>
      </c>
      <c r="H172" s="18">
        <v>8.0</v>
      </c>
      <c r="I172" s="18">
        <v>7.0</v>
      </c>
      <c r="J172" s="18">
        <v>9.0</v>
      </c>
      <c r="K172" s="24">
        <f t="shared" ref="K172:M172" si="183">E172*H172</f>
        <v>48</v>
      </c>
      <c r="L172" s="24">
        <f t="shared" si="183"/>
        <v>28</v>
      </c>
      <c r="M172" s="24">
        <f t="shared" si="183"/>
        <v>54</v>
      </c>
      <c r="N172" s="48">
        <f t="shared" si="146"/>
        <v>130</v>
      </c>
      <c r="U172" s="21"/>
      <c r="V172" s="21" t="s">
        <v>168</v>
      </c>
      <c r="X172" s="48"/>
      <c r="Y172" s="48">
        <v>66.0</v>
      </c>
    </row>
    <row r="173">
      <c r="A173" s="21" t="s">
        <v>312</v>
      </c>
      <c r="B173" s="21">
        <v>1.5110721002E11</v>
      </c>
      <c r="C173" s="46">
        <v>0.0</v>
      </c>
      <c r="D173" s="46"/>
      <c r="E173" s="46">
        <v>8.0</v>
      </c>
      <c r="F173" s="46">
        <v>6.0</v>
      </c>
      <c r="G173" s="46">
        <v>2.0</v>
      </c>
      <c r="H173" s="18">
        <v>8.0</v>
      </c>
      <c r="I173" s="18">
        <v>7.0</v>
      </c>
      <c r="J173" s="18">
        <v>9.0</v>
      </c>
      <c r="K173" s="24">
        <f t="shared" ref="K173:M173" si="184">E173*H173</f>
        <v>64</v>
      </c>
      <c r="L173" s="24">
        <f t="shared" si="184"/>
        <v>42</v>
      </c>
      <c r="M173" s="24">
        <f t="shared" si="184"/>
        <v>18</v>
      </c>
      <c r="N173" s="48">
        <f t="shared" si="146"/>
        <v>124</v>
      </c>
      <c r="U173" s="21"/>
      <c r="V173" s="21" t="s">
        <v>368</v>
      </c>
      <c r="X173" s="48"/>
      <c r="Y173" s="48">
        <v>66.0</v>
      </c>
    </row>
    <row r="174">
      <c r="A174" s="21" t="s">
        <v>291</v>
      </c>
      <c r="B174" s="21">
        <v>1.5110743004E11</v>
      </c>
      <c r="C174" s="46">
        <v>0.0</v>
      </c>
      <c r="D174" s="46"/>
      <c r="E174" s="46">
        <v>7.0</v>
      </c>
      <c r="F174" s="46">
        <v>6.0</v>
      </c>
      <c r="G174" s="46">
        <v>4.0</v>
      </c>
      <c r="H174" s="18">
        <v>8.0</v>
      </c>
      <c r="I174" s="18">
        <v>7.0</v>
      </c>
      <c r="J174" s="18">
        <v>9.0</v>
      </c>
      <c r="K174" s="24">
        <f t="shared" ref="K174:M174" si="185">E174*H174</f>
        <v>56</v>
      </c>
      <c r="L174" s="24">
        <f t="shared" si="185"/>
        <v>42</v>
      </c>
      <c r="M174" s="24">
        <f t="shared" si="185"/>
        <v>36</v>
      </c>
      <c r="N174" s="48">
        <f t="shared" si="146"/>
        <v>134</v>
      </c>
      <c r="U174" s="21"/>
      <c r="V174" s="21" t="s">
        <v>380</v>
      </c>
      <c r="X174" s="48"/>
      <c r="Y174" s="48">
        <v>66.0</v>
      </c>
    </row>
    <row r="175">
      <c r="A175" s="21" t="s">
        <v>353</v>
      </c>
      <c r="B175" s="21">
        <v>1.5110743016E11</v>
      </c>
      <c r="C175" s="46">
        <v>0.0</v>
      </c>
      <c r="D175" s="46"/>
      <c r="E175" s="46">
        <v>5.0</v>
      </c>
      <c r="F175" s="46">
        <v>3.0</v>
      </c>
      <c r="G175" s="46">
        <v>4.0</v>
      </c>
      <c r="H175" s="18">
        <v>8.0</v>
      </c>
      <c r="I175" s="18">
        <v>7.0</v>
      </c>
      <c r="J175" s="18">
        <v>9.0</v>
      </c>
      <c r="K175" s="24">
        <f t="shared" ref="K175:M175" si="186">E175*H175</f>
        <v>40</v>
      </c>
      <c r="L175" s="24">
        <f t="shared" si="186"/>
        <v>21</v>
      </c>
      <c r="M175" s="24">
        <f t="shared" si="186"/>
        <v>36</v>
      </c>
      <c r="N175" s="48">
        <f t="shared" si="146"/>
        <v>97</v>
      </c>
      <c r="U175" s="21"/>
      <c r="V175" s="21" t="s">
        <v>378</v>
      </c>
      <c r="X175" s="48"/>
      <c r="Y175" s="48">
        <v>66.0</v>
      </c>
    </row>
    <row r="176">
      <c r="A176" s="21" t="s">
        <v>233</v>
      </c>
      <c r="B176" s="21">
        <v>1.6111932005E11</v>
      </c>
      <c r="C176" s="46">
        <v>0.0</v>
      </c>
      <c r="D176" s="46"/>
      <c r="E176" s="46">
        <v>4.0</v>
      </c>
      <c r="F176" s="46">
        <v>1.0</v>
      </c>
      <c r="G176" s="46">
        <v>2.0</v>
      </c>
      <c r="H176" s="18">
        <v>8.0</v>
      </c>
      <c r="I176" s="18">
        <v>7.0</v>
      </c>
      <c r="J176" s="18">
        <v>9.0</v>
      </c>
      <c r="K176" s="24">
        <f t="shared" ref="K176:M176" si="187">E176*H176</f>
        <v>32</v>
      </c>
      <c r="L176" s="24">
        <f t="shared" si="187"/>
        <v>7</v>
      </c>
      <c r="M176" s="24">
        <f t="shared" si="187"/>
        <v>18</v>
      </c>
      <c r="N176" s="48">
        <f t="shared" si="146"/>
        <v>57</v>
      </c>
      <c r="U176" s="21"/>
      <c r="V176" s="21" t="s">
        <v>379</v>
      </c>
      <c r="X176" s="48"/>
      <c r="Y176" s="48">
        <v>66.0</v>
      </c>
    </row>
    <row r="177">
      <c r="A177" s="21" t="s">
        <v>222</v>
      </c>
      <c r="B177" s="21">
        <v>1.6112024009E11</v>
      </c>
      <c r="C177" s="46">
        <v>0.0</v>
      </c>
      <c r="D177" s="46"/>
      <c r="E177" s="46">
        <v>3.0</v>
      </c>
      <c r="F177" s="46">
        <v>4.0</v>
      </c>
      <c r="G177" s="46">
        <v>8.0</v>
      </c>
      <c r="H177" s="18">
        <v>8.0</v>
      </c>
      <c r="I177" s="18">
        <v>7.0</v>
      </c>
      <c r="J177" s="18">
        <v>9.0</v>
      </c>
      <c r="K177" s="24">
        <f t="shared" ref="K177:M177" si="188">E177*H177</f>
        <v>24</v>
      </c>
      <c r="L177" s="24">
        <f t="shared" si="188"/>
        <v>28</v>
      </c>
      <c r="M177" s="24">
        <f t="shared" si="188"/>
        <v>72</v>
      </c>
      <c r="N177" s="48">
        <f t="shared" si="146"/>
        <v>124</v>
      </c>
      <c r="U177" s="21"/>
      <c r="V177" s="21" t="s">
        <v>127</v>
      </c>
      <c r="X177" s="48"/>
      <c r="Y177" s="48">
        <v>65.0</v>
      </c>
    </row>
    <row r="178">
      <c r="A178" s="21" t="s">
        <v>359</v>
      </c>
      <c r="B178" s="21">
        <v>1.6122414002E11</v>
      </c>
      <c r="C178" s="46">
        <v>0.0</v>
      </c>
      <c r="D178" s="46"/>
      <c r="E178" s="46">
        <v>3.0</v>
      </c>
      <c r="F178" s="46">
        <v>7.0</v>
      </c>
      <c r="G178" s="46">
        <v>2.0</v>
      </c>
      <c r="H178" s="18">
        <v>8.0</v>
      </c>
      <c r="I178" s="18">
        <v>7.0</v>
      </c>
      <c r="J178" s="18">
        <v>9.0</v>
      </c>
      <c r="K178" s="24">
        <f t="shared" ref="K178:M178" si="189">E178*H178</f>
        <v>24</v>
      </c>
      <c r="L178" s="24">
        <f t="shared" si="189"/>
        <v>49</v>
      </c>
      <c r="M178" s="24">
        <f t="shared" si="189"/>
        <v>18</v>
      </c>
      <c r="N178" s="48">
        <f t="shared" si="146"/>
        <v>91</v>
      </c>
      <c r="U178" s="21"/>
      <c r="V178" s="21" t="s">
        <v>138</v>
      </c>
      <c r="X178" s="48"/>
      <c r="Y178" s="48">
        <v>65.0</v>
      </c>
    </row>
    <row r="179">
      <c r="A179" s="21" t="s">
        <v>335</v>
      </c>
      <c r="B179" s="29">
        <v>6.16110623001E11</v>
      </c>
      <c r="C179" s="9">
        <v>0.0</v>
      </c>
      <c r="D179" s="46"/>
      <c r="E179" s="46">
        <v>8.0</v>
      </c>
      <c r="F179" s="21">
        <v>4.0</v>
      </c>
      <c r="G179" s="21">
        <v>2.0</v>
      </c>
      <c r="H179" s="18">
        <v>8.0</v>
      </c>
      <c r="I179" s="18">
        <v>7.0</v>
      </c>
      <c r="J179" s="18">
        <v>9.0</v>
      </c>
      <c r="K179" s="24">
        <f t="shared" ref="K179:M179" si="190">E179*H179</f>
        <v>64</v>
      </c>
      <c r="L179" s="24">
        <f t="shared" si="190"/>
        <v>28</v>
      </c>
      <c r="M179" s="24">
        <f t="shared" si="190"/>
        <v>18</v>
      </c>
      <c r="N179" s="48">
        <f t="shared" si="146"/>
        <v>110</v>
      </c>
      <c r="U179" s="21"/>
      <c r="V179" s="21" t="s">
        <v>150</v>
      </c>
      <c r="X179" s="48"/>
      <c r="Y179" s="48">
        <v>65.0</v>
      </c>
    </row>
    <row r="180">
      <c r="A180" s="21" t="s">
        <v>189</v>
      </c>
      <c r="B180" s="21">
        <v>6.16110732006E11</v>
      </c>
      <c r="C180" s="46">
        <v>0.0</v>
      </c>
      <c r="D180" s="46"/>
      <c r="E180" s="46">
        <v>10.0</v>
      </c>
      <c r="F180" s="46">
        <v>4.0</v>
      </c>
      <c r="G180" s="46">
        <v>10.0</v>
      </c>
      <c r="H180" s="18">
        <v>8.0</v>
      </c>
      <c r="I180" s="18">
        <v>7.0</v>
      </c>
      <c r="J180" s="18">
        <v>9.0</v>
      </c>
      <c r="K180" s="24">
        <f t="shared" ref="K180:M180" si="191">E180*H180</f>
        <v>80</v>
      </c>
      <c r="L180" s="24">
        <f t="shared" si="191"/>
        <v>28</v>
      </c>
      <c r="M180" s="24">
        <f t="shared" si="191"/>
        <v>90</v>
      </c>
      <c r="N180" s="48">
        <f t="shared" si="146"/>
        <v>198</v>
      </c>
      <c r="U180" s="21"/>
      <c r="V180" s="21" t="s">
        <v>152</v>
      </c>
      <c r="X180" s="48"/>
      <c r="Y180" s="48">
        <v>65.0</v>
      </c>
    </row>
    <row r="181">
      <c r="A181" s="21" t="s">
        <v>282</v>
      </c>
      <c r="B181" s="21">
        <v>6.16121244003E11</v>
      </c>
      <c r="C181" s="46">
        <v>0.0</v>
      </c>
      <c r="D181" s="46"/>
      <c r="E181" s="46">
        <v>9.0</v>
      </c>
      <c r="F181" s="46">
        <v>7.0</v>
      </c>
      <c r="G181" s="46">
        <v>2.0</v>
      </c>
      <c r="H181" s="18">
        <v>8.0</v>
      </c>
      <c r="I181" s="18">
        <v>7.0</v>
      </c>
      <c r="J181" s="18">
        <v>9.0</v>
      </c>
      <c r="K181" s="24">
        <f t="shared" ref="K181:M181" si="192">E181*H181</f>
        <v>72</v>
      </c>
      <c r="L181" s="24">
        <f t="shared" si="192"/>
        <v>49</v>
      </c>
      <c r="M181" s="24">
        <f t="shared" si="192"/>
        <v>18</v>
      </c>
      <c r="N181" s="48">
        <f t="shared" si="146"/>
        <v>139</v>
      </c>
      <c r="U181" s="21"/>
      <c r="V181" s="21" t="s">
        <v>154</v>
      </c>
      <c r="X181" s="48"/>
      <c r="Y181" s="48">
        <v>65.0</v>
      </c>
    </row>
    <row r="182">
      <c r="A182" s="21" t="s">
        <v>279</v>
      </c>
      <c r="B182" s="21">
        <v>7.43501000001E11</v>
      </c>
      <c r="C182" s="46">
        <v>0.0</v>
      </c>
      <c r="D182" s="46"/>
      <c r="E182" s="46">
        <v>5.0</v>
      </c>
      <c r="F182" s="46">
        <v>4.0</v>
      </c>
      <c r="G182" s="46">
        <v>8.0</v>
      </c>
      <c r="H182" s="18">
        <v>8.0</v>
      </c>
      <c r="I182" s="18">
        <v>7.0</v>
      </c>
      <c r="J182" s="18">
        <v>9.0</v>
      </c>
      <c r="K182" s="24">
        <f t="shared" ref="K182:M182" si="193">E182*H182</f>
        <v>40</v>
      </c>
      <c r="L182" s="24">
        <f t="shared" si="193"/>
        <v>28</v>
      </c>
      <c r="M182" s="24">
        <f t="shared" si="193"/>
        <v>72</v>
      </c>
      <c r="N182" s="48">
        <f t="shared" si="146"/>
        <v>140</v>
      </c>
      <c r="U182" s="21"/>
      <c r="V182" s="21" t="s">
        <v>155</v>
      </c>
      <c r="X182" s="48"/>
      <c r="Y182" s="48">
        <v>65.0</v>
      </c>
    </row>
    <row r="183">
      <c r="A183" s="21" t="s">
        <v>340</v>
      </c>
      <c r="B183" s="21">
        <v>7.43508700002E11</v>
      </c>
      <c r="C183" s="46">
        <v>0.0</v>
      </c>
      <c r="D183" s="46"/>
      <c r="E183" s="46">
        <v>6.0</v>
      </c>
      <c r="F183" s="46">
        <v>3.0</v>
      </c>
      <c r="G183" s="46">
        <v>4.0</v>
      </c>
      <c r="H183" s="18">
        <v>8.0</v>
      </c>
      <c r="I183" s="18">
        <v>7.0</v>
      </c>
      <c r="J183" s="18">
        <v>9.0</v>
      </c>
      <c r="K183" s="24">
        <f t="shared" ref="K183:M183" si="194">E183*H183</f>
        <v>48</v>
      </c>
      <c r="L183" s="24">
        <f t="shared" si="194"/>
        <v>21</v>
      </c>
      <c r="M183" s="24">
        <f t="shared" si="194"/>
        <v>36</v>
      </c>
      <c r="N183" s="48">
        <f t="shared" si="146"/>
        <v>105</v>
      </c>
      <c r="U183" s="21"/>
      <c r="V183" s="21" t="s">
        <v>232</v>
      </c>
      <c r="X183" s="48"/>
      <c r="Y183" s="48">
        <v>65.0</v>
      </c>
    </row>
    <row r="184">
      <c r="A184" s="21" t="s">
        <v>366</v>
      </c>
      <c r="B184" s="21">
        <v>7.8032000005E10</v>
      </c>
      <c r="C184" s="46">
        <v>0.0</v>
      </c>
      <c r="D184" s="46"/>
      <c r="E184" s="46">
        <v>3.0</v>
      </c>
      <c r="F184" s="46">
        <v>3.0</v>
      </c>
      <c r="G184" s="46">
        <v>4.0</v>
      </c>
      <c r="H184" s="18">
        <v>8.0</v>
      </c>
      <c r="I184" s="18">
        <v>7.0</v>
      </c>
      <c r="J184" s="18">
        <v>9.0</v>
      </c>
      <c r="K184" s="24">
        <f t="shared" ref="K184:M184" si="195">E184*H184</f>
        <v>24</v>
      </c>
      <c r="L184" s="24">
        <f t="shared" si="195"/>
        <v>21</v>
      </c>
      <c r="M184" s="24">
        <f t="shared" si="195"/>
        <v>36</v>
      </c>
      <c r="N184" s="48">
        <f t="shared" si="146"/>
        <v>81</v>
      </c>
      <c r="U184" s="21"/>
      <c r="V184" s="21" t="s">
        <v>377</v>
      </c>
      <c r="X184" s="48"/>
      <c r="Y184" s="48">
        <v>65.0</v>
      </c>
    </row>
    <row r="185">
      <c r="A185" s="21" t="s">
        <v>357</v>
      </c>
      <c r="B185" s="21">
        <v>7.8035000031E10</v>
      </c>
      <c r="C185" s="46">
        <v>0.0</v>
      </c>
      <c r="D185" s="46"/>
      <c r="E185" s="46">
        <v>6.0</v>
      </c>
      <c r="F185" s="46">
        <v>4.0</v>
      </c>
      <c r="G185" s="46">
        <v>2.0</v>
      </c>
      <c r="H185" s="18">
        <v>8.0</v>
      </c>
      <c r="I185" s="18">
        <v>7.0</v>
      </c>
      <c r="J185" s="18">
        <v>9.0</v>
      </c>
      <c r="K185" s="24">
        <f t="shared" ref="K185:M185" si="196">E185*H185</f>
        <v>48</v>
      </c>
      <c r="L185" s="24">
        <f t="shared" si="196"/>
        <v>28</v>
      </c>
      <c r="M185" s="24">
        <f t="shared" si="196"/>
        <v>18</v>
      </c>
      <c r="N185" s="48">
        <f t="shared" si="146"/>
        <v>94</v>
      </c>
      <c r="U185" s="21"/>
      <c r="V185" s="21" t="s">
        <v>238</v>
      </c>
      <c r="X185" s="48"/>
      <c r="Y185" s="48">
        <v>64.0</v>
      </c>
    </row>
    <row r="186">
      <c r="A186" s="21" t="s">
        <v>370</v>
      </c>
      <c r="B186" s="21">
        <v>7.8035000031E10</v>
      </c>
      <c r="C186" s="46">
        <v>0.0</v>
      </c>
      <c r="D186" s="46"/>
      <c r="E186" s="46">
        <v>5.0</v>
      </c>
      <c r="F186" s="46">
        <v>3.0</v>
      </c>
      <c r="G186" s="46">
        <v>2.0</v>
      </c>
      <c r="H186" s="18">
        <v>8.0</v>
      </c>
      <c r="I186" s="18">
        <v>7.0</v>
      </c>
      <c r="J186" s="18">
        <v>9.0</v>
      </c>
      <c r="K186" s="24">
        <f t="shared" ref="K186:M186" si="197">E186*H186</f>
        <v>40</v>
      </c>
      <c r="L186" s="24">
        <f t="shared" si="197"/>
        <v>21</v>
      </c>
      <c r="M186" s="24">
        <f t="shared" si="197"/>
        <v>18</v>
      </c>
      <c r="N186" s="48">
        <f t="shared" si="146"/>
        <v>79</v>
      </c>
      <c r="U186" s="21"/>
      <c r="V186" s="21" t="s">
        <v>158</v>
      </c>
      <c r="X186" s="48"/>
      <c r="Y186" s="48">
        <v>58.0</v>
      </c>
    </row>
    <row r="187">
      <c r="A187" s="21" t="s">
        <v>362</v>
      </c>
      <c r="B187" s="21">
        <v>7.8035000031E10</v>
      </c>
      <c r="C187" s="46">
        <v>0.0</v>
      </c>
      <c r="D187" s="46"/>
      <c r="E187" s="46">
        <v>6.0</v>
      </c>
      <c r="F187" s="46">
        <v>3.0</v>
      </c>
      <c r="G187" s="46">
        <v>2.0</v>
      </c>
      <c r="H187" s="18">
        <v>8.0</v>
      </c>
      <c r="I187" s="18">
        <v>7.0</v>
      </c>
      <c r="J187" s="18">
        <v>9.0</v>
      </c>
      <c r="K187" s="24">
        <f t="shared" ref="K187:M187" si="198">E187*H187</f>
        <v>48</v>
      </c>
      <c r="L187" s="24">
        <f t="shared" si="198"/>
        <v>21</v>
      </c>
      <c r="M187" s="24">
        <f t="shared" si="198"/>
        <v>18</v>
      </c>
      <c r="N187" s="48">
        <f t="shared" si="146"/>
        <v>87</v>
      </c>
      <c r="U187" s="21"/>
      <c r="V187" s="21" t="s">
        <v>161</v>
      </c>
      <c r="X187" s="48"/>
      <c r="Y187" s="48">
        <v>58.0</v>
      </c>
    </row>
    <row r="188">
      <c r="A188" s="21" t="s">
        <v>258</v>
      </c>
      <c r="B188" s="21">
        <v>1.055031001E11</v>
      </c>
      <c r="C188" s="46">
        <v>0.0</v>
      </c>
      <c r="D188" s="46"/>
      <c r="E188" s="46">
        <v>9.0</v>
      </c>
      <c r="F188" s="46">
        <v>3.0</v>
      </c>
      <c r="G188" s="46">
        <v>8.0</v>
      </c>
      <c r="H188" s="18">
        <v>8.0</v>
      </c>
      <c r="I188" s="18">
        <v>7.0</v>
      </c>
      <c r="J188" s="18">
        <v>9.0</v>
      </c>
      <c r="K188" s="24">
        <f t="shared" ref="K188:M188" si="199">E188*H188</f>
        <v>72</v>
      </c>
      <c r="L188" s="24">
        <f t="shared" si="199"/>
        <v>21</v>
      </c>
      <c r="M188" s="24">
        <f t="shared" si="199"/>
        <v>72</v>
      </c>
      <c r="N188" s="48">
        <f t="shared" si="146"/>
        <v>165</v>
      </c>
      <c r="U188" s="21"/>
      <c r="V188" s="21" t="s">
        <v>163</v>
      </c>
      <c r="X188" s="48"/>
      <c r="Y188" s="48">
        <v>58.0</v>
      </c>
    </row>
    <row r="189">
      <c r="A189" s="21" t="s">
        <v>226</v>
      </c>
      <c r="B189" s="21">
        <v>1.6111931002E11</v>
      </c>
      <c r="C189" s="46">
        <v>0.0</v>
      </c>
      <c r="D189" s="46"/>
      <c r="E189" s="46">
        <v>4.0</v>
      </c>
      <c r="F189" s="46">
        <v>2.0</v>
      </c>
      <c r="G189" s="46">
        <v>6.0</v>
      </c>
      <c r="H189" s="18">
        <v>8.0</v>
      </c>
      <c r="I189" s="18">
        <v>7.0</v>
      </c>
      <c r="J189" s="18">
        <v>9.0</v>
      </c>
      <c r="K189" s="24">
        <f t="shared" ref="K189:M189" si="200">E189*H189</f>
        <v>32</v>
      </c>
      <c r="L189" s="24">
        <f t="shared" si="200"/>
        <v>14</v>
      </c>
      <c r="M189" s="24">
        <f t="shared" si="200"/>
        <v>54</v>
      </c>
      <c r="N189" s="48">
        <f t="shared" si="146"/>
        <v>100</v>
      </c>
      <c r="U189" s="21"/>
      <c r="V189" s="21" t="s">
        <v>167</v>
      </c>
      <c r="X189" s="48"/>
      <c r="Y189" s="48">
        <v>58.0</v>
      </c>
    </row>
    <row r="190">
      <c r="A190" s="21" t="s">
        <v>296</v>
      </c>
      <c r="B190" s="21">
        <v>7.43509100003E11</v>
      </c>
      <c r="C190" s="46">
        <v>0.0</v>
      </c>
      <c r="D190" s="46"/>
      <c r="E190" s="46">
        <v>7.0</v>
      </c>
      <c r="F190" s="46">
        <v>3.0</v>
      </c>
      <c r="G190" s="46">
        <v>6.0</v>
      </c>
      <c r="H190" s="18">
        <v>8.0</v>
      </c>
      <c r="I190" s="18">
        <v>7.0</v>
      </c>
      <c r="J190" s="18">
        <v>9.0</v>
      </c>
      <c r="K190" s="24">
        <f t="shared" ref="K190:M190" si="201">E190*H190</f>
        <v>56</v>
      </c>
      <c r="L190" s="24">
        <f t="shared" si="201"/>
        <v>21</v>
      </c>
      <c r="M190" s="24">
        <f t="shared" si="201"/>
        <v>54</v>
      </c>
      <c r="N190" s="48">
        <f t="shared" si="146"/>
        <v>131</v>
      </c>
      <c r="U190" s="21"/>
      <c r="V190" s="21" t="s">
        <v>169</v>
      </c>
      <c r="X190" s="48"/>
      <c r="Y190" s="48">
        <v>58.0</v>
      </c>
    </row>
    <row r="191">
      <c r="A191" s="21" t="s">
        <v>284</v>
      </c>
      <c r="B191" s="21">
        <v>7.43509100008E11</v>
      </c>
      <c r="C191" s="46">
        <v>0.0</v>
      </c>
      <c r="D191" s="46"/>
      <c r="E191" s="46">
        <v>8.0</v>
      </c>
      <c r="F191" s="46">
        <v>3.0</v>
      </c>
      <c r="G191" s="46">
        <v>6.0</v>
      </c>
      <c r="H191" s="18">
        <v>8.0</v>
      </c>
      <c r="I191" s="18">
        <v>7.0</v>
      </c>
      <c r="J191" s="18">
        <v>9.0</v>
      </c>
      <c r="K191" s="24">
        <f t="shared" ref="K191:M191" si="202">E191*H191</f>
        <v>64</v>
      </c>
      <c r="L191" s="24">
        <f t="shared" si="202"/>
        <v>21</v>
      </c>
      <c r="M191" s="24">
        <f t="shared" si="202"/>
        <v>54</v>
      </c>
      <c r="N191" s="48">
        <f t="shared" si="146"/>
        <v>139</v>
      </c>
      <c r="U191" s="21"/>
      <c r="V191" s="21" t="s">
        <v>170</v>
      </c>
      <c r="X191" s="48"/>
      <c r="Y191" s="48">
        <v>58.0</v>
      </c>
    </row>
    <row r="192">
      <c r="A192" s="21" t="s">
        <v>298</v>
      </c>
      <c r="B192" s="21">
        <v>7.43509100009E11</v>
      </c>
      <c r="C192" s="46">
        <v>0.0</v>
      </c>
      <c r="D192" s="46"/>
      <c r="E192" s="46">
        <v>7.0</v>
      </c>
      <c r="F192" s="46">
        <v>3.0</v>
      </c>
      <c r="G192" s="46">
        <v>6.0</v>
      </c>
      <c r="H192" s="18">
        <v>8.0</v>
      </c>
      <c r="I192" s="18">
        <v>7.0</v>
      </c>
      <c r="J192" s="18">
        <v>9.0</v>
      </c>
      <c r="K192" s="24">
        <f t="shared" ref="K192:M192" si="203">E192*H192</f>
        <v>56</v>
      </c>
      <c r="L192" s="24">
        <f t="shared" si="203"/>
        <v>21</v>
      </c>
      <c r="M192" s="24">
        <f t="shared" si="203"/>
        <v>54</v>
      </c>
      <c r="N192" s="48">
        <f t="shared" si="146"/>
        <v>131</v>
      </c>
      <c r="U192" s="21"/>
      <c r="V192" s="21" t="s">
        <v>171</v>
      </c>
      <c r="X192" s="48"/>
      <c r="Y192" s="48">
        <v>58.0</v>
      </c>
    </row>
    <row r="193">
      <c r="A193" s="21" t="s">
        <v>271</v>
      </c>
      <c r="B193" s="21">
        <v>7.8032000004E10</v>
      </c>
      <c r="C193" s="46">
        <v>0.0</v>
      </c>
      <c r="D193" s="46"/>
      <c r="E193" s="46">
        <v>5.0</v>
      </c>
      <c r="F193" s="46">
        <v>5.0</v>
      </c>
      <c r="G193" s="46">
        <v>8.0</v>
      </c>
      <c r="H193" s="18">
        <v>8.0</v>
      </c>
      <c r="I193" s="18">
        <v>7.0</v>
      </c>
      <c r="J193" s="18">
        <v>9.0</v>
      </c>
      <c r="K193" s="24">
        <f t="shared" ref="K193:M193" si="204">E193*H193</f>
        <v>40</v>
      </c>
      <c r="L193" s="24">
        <f t="shared" si="204"/>
        <v>35</v>
      </c>
      <c r="M193" s="24">
        <f t="shared" si="204"/>
        <v>72</v>
      </c>
      <c r="N193" s="48">
        <f t="shared" si="146"/>
        <v>147</v>
      </c>
      <c r="U193" s="21"/>
      <c r="V193" s="21" t="s">
        <v>172</v>
      </c>
      <c r="X193" s="48"/>
      <c r="Y193" s="48">
        <v>58.0</v>
      </c>
    </row>
    <row r="194">
      <c r="A194" s="21" t="s">
        <v>347</v>
      </c>
      <c r="B194" s="21">
        <v>1.04502100001E11</v>
      </c>
      <c r="C194" s="46">
        <v>0.0</v>
      </c>
      <c r="E194" s="46">
        <v>1.0</v>
      </c>
      <c r="F194" s="46">
        <v>3.0</v>
      </c>
      <c r="G194" s="46">
        <v>8.0</v>
      </c>
      <c r="H194" s="18">
        <v>8.0</v>
      </c>
      <c r="I194" s="18">
        <v>7.0</v>
      </c>
      <c r="J194" s="18">
        <v>9.0</v>
      </c>
      <c r="K194" s="24">
        <f t="shared" ref="K194:M194" si="205">E194*H194</f>
        <v>8</v>
      </c>
      <c r="L194" s="24">
        <f t="shared" si="205"/>
        <v>21</v>
      </c>
      <c r="M194" s="24">
        <f t="shared" si="205"/>
        <v>72</v>
      </c>
      <c r="N194" s="48">
        <f t="shared" si="146"/>
        <v>101</v>
      </c>
      <c r="U194" s="21"/>
      <c r="V194" s="21" t="s">
        <v>173</v>
      </c>
      <c r="X194" s="48"/>
      <c r="Y194" s="48">
        <v>58.0</v>
      </c>
    </row>
    <row r="195">
      <c r="A195" s="21" t="s">
        <v>342</v>
      </c>
      <c r="B195" s="21">
        <v>1.057000311E11</v>
      </c>
      <c r="C195" s="46">
        <v>0.0</v>
      </c>
      <c r="E195" s="46">
        <v>2.0</v>
      </c>
      <c r="F195" s="46">
        <v>5.0</v>
      </c>
      <c r="G195" s="46">
        <v>6.0</v>
      </c>
      <c r="H195" s="18">
        <v>8.0</v>
      </c>
      <c r="I195" s="18">
        <v>7.0</v>
      </c>
      <c r="J195" s="18">
        <v>9.0</v>
      </c>
      <c r="K195" s="24">
        <f t="shared" ref="K195:M195" si="206">E195*H195</f>
        <v>16</v>
      </c>
      <c r="L195" s="24">
        <f t="shared" si="206"/>
        <v>35</v>
      </c>
      <c r="M195" s="24">
        <f t="shared" si="206"/>
        <v>54</v>
      </c>
      <c r="N195" s="48">
        <f t="shared" si="146"/>
        <v>105</v>
      </c>
      <c r="U195" s="21"/>
      <c r="V195" s="21" t="s">
        <v>174</v>
      </c>
      <c r="X195" s="48"/>
      <c r="Y195" s="48">
        <v>58.0</v>
      </c>
    </row>
    <row r="196">
      <c r="A196" s="21" t="s">
        <v>265</v>
      </c>
      <c r="B196" s="21">
        <v>1.5110742015E11</v>
      </c>
      <c r="C196" s="46">
        <v>0.0</v>
      </c>
      <c r="D196" s="46"/>
      <c r="E196" s="46">
        <v>6.0</v>
      </c>
      <c r="F196" s="46">
        <v>5.0</v>
      </c>
      <c r="G196" s="46">
        <v>8.0</v>
      </c>
      <c r="H196" s="18">
        <v>8.0</v>
      </c>
      <c r="I196" s="18">
        <v>7.0</v>
      </c>
      <c r="J196" s="18">
        <v>9.0</v>
      </c>
      <c r="K196" s="24">
        <f t="shared" ref="K196:M196" si="207">E196*H196</f>
        <v>48</v>
      </c>
      <c r="L196" s="24">
        <f t="shared" si="207"/>
        <v>35</v>
      </c>
      <c r="M196" s="24">
        <f t="shared" si="207"/>
        <v>72</v>
      </c>
      <c r="N196" s="48">
        <f t="shared" si="146"/>
        <v>155</v>
      </c>
      <c r="O196" s="21"/>
      <c r="P196" s="9"/>
      <c r="U196" s="21"/>
      <c r="V196" s="21" t="s">
        <v>175</v>
      </c>
      <c r="X196" s="48"/>
      <c r="Y196" s="48">
        <v>58.0</v>
      </c>
    </row>
    <row r="197">
      <c r="A197" s="21" t="s">
        <v>260</v>
      </c>
      <c r="B197" s="21">
        <v>1.055030001E11</v>
      </c>
      <c r="C197" s="46">
        <v>0.0</v>
      </c>
      <c r="D197" s="46"/>
      <c r="E197" s="46">
        <v>9.0</v>
      </c>
      <c r="F197" s="46">
        <v>3.0</v>
      </c>
      <c r="G197" s="46">
        <v>8.0</v>
      </c>
      <c r="H197" s="18">
        <v>8.0</v>
      </c>
      <c r="I197" s="18">
        <v>7.0</v>
      </c>
      <c r="J197" s="18">
        <v>9.0</v>
      </c>
      <c r="K197" s="24">
        <f t="shared" ref="K197:M197" si="208">E197*H197</f>
        <v>72</v>
      </c>
      <c r="L197" s="24">
        <f t="shared" si="208"/>
        <v>21</v>
      </c>
      <c r="M197" s="24">
        <f t="shared" si="208"/>
        <v>72</v>
      </c>
      <c r="N197" s="48">
        <f t="shared" si="146"/>
        <v>165</v>
      </c>
      <c r="U197" s="21"/>
      <c r="V197" s="21" t="s">
        <v>176</v>
      </c>
      <c r="X197" s="48"/>
      <c r="Y197" s="48">
        <v>58.0</v>
      </c>
    </row>
    <row r="198">
      <c r="A198" s="21" t="s">
        <v>219</v>
      </c>
      <c r="B198" s="21">
        <v>1.6111931004E11</v>
      </c>
      <c r="C198" s="46">
        <v>0.0</v>
      </c>
      <c r="D198" s="46"/>
      <c r="E198" s="46">
        <v>4.0</v>
      </c>
      <c r="F198" s="46">
        <v>6.0</v>
      </c>
      <c r="G198" s="46">
        <v>6.0</v>
      </c>
      <c r="H198" s="18">
        <v>8.0</v>
      </c>
      <c r="I198" s="18">
        <v>7.0</v>
      </c>
      <c r="J198" s="18">
        <v>9.0</v>
      </c>
      <c r="K198" s="24">
        <f t="shared" ref="K198:M198" si="209">E198*H198</f>
        <v>32</v>
      </c>
      <c r="L198" s="24">
        <f t="shared" si="209"/>
        <v>42</v>
      </c>
      <c r="M198" s="24">
        <f t="shared" si="209"/>
        <v>54</v>
      </c>
      <c r="N198" s="48">
        <f t="shared" si="146"/>
        <v>128</v>
      </c>
      <c r="U198" s="21"/>
      <c r="V198" s="21" t="s">
        <v>177</v>
      </c>
      <c r="X198" s="48"/>
      <c r="Y198" s="48">
        <v>58.0</v>
      </c>
    </row>
    <row r="199">
      <c r="A199" s="21" t="s">
        <v>304</v>
      </c>
      <c r="B199" s="21">
        <v>1.6111931005E11</v>
      </c>
      <c r="C199" s="46">
        <v>0.0</v>
      </c>
      <c r="D199" s="46"/>
      <c r="E199" s="46">
        <v>3.0</v>
      </c>
      <c r="F199" s="46">
        <v>7.0</v>
      </c>
      <c r="G199" s="46">
        <v>6.0</v>
      </c>
      <c r="H199" s="18">
        <v>8.0</v>
      </c>
      <c r="I199" s="18">
        <v>7.0</v>
      </c>
      <c r="J199" s="18">
        <v>9.0</v>
      </c>
      <c r="K199" s="24">
        <f t="shared" ref="K199:M199" si="210">E199*H199</f>
        <v>24</v>
      </c>
      <c r="L199" s="24">
        <f t="shared" si="210"/>
        <v>49</v>
      </c>
      <c r="M199" s="24">
        <f t="shared" si="210"/>
        <v>54</v>
      </c>
      <c r="N199" s="48">
        <f t="shared" si="146"/>
        <v>127</v>
      </c>
      <c r="U199" s="21"/>
      <c r="V199" s="21" t="s">
        <v>178</v>
      </c>
      <c r="X199" s="48"/>
      <c r="Y199" s="48">
        <v>58.0</v>
      </c>
    </row>
    <row r="200">
      <c r="A200" s="21" t="s">
        <v>367</v>
      </c>
      <c r="B200" s="29">
        <v>1.6111931006E11</v>
      </c>
      <c r="C200" s="9">
        <v>0.0</v>
      </c>
      <c r="E200" s="46">
        <v>3.0</v>
      </c>
      <c r="F200" s="20">
        <v>3.0</v>
      </c>
      <c r="G200" s="21">
        <v>4.0</v>
      </c>
      <c r="H200" s="18">
        <v>8.0</v>
      </c>
      <c r="I200" s="18">
        <v>7.0</v>
      </c>
      <c r="J200" s="18">
        <v>9.0</v>
      </c>
      <c r="K200" s="24">
        <f t="shared" ref="K200:M200" si="211">E200*H200</f>
        <v>24</v>
      </c>
      <c r="L200" s="24">
        <f t="shared" si="211"/>
        <v>21</v>
      </c>
      <c r="M200" s="24">
        <f t="shared" si="211"/>
        <v>36</v>
      </c>
      <c r="N200" s="48">
        <f t="shared" si="146"/>
        <v>81</v>
      </c>
      <c r="U200" s="21"/>
      <c r="V200" s="21" t="s">
        <v>179</v>
      </c>
      <c r="X200" s="48"/>
      <c r="Y200" s="48">
        <v>58.0</v>
      </c>
    </row>
    <row r="201">
      <c r="A201" s="21" t="s">
        <v>315</v>
      </c>
      <c r="B201" s="21">
        <v>1.6113134024E11</v>
      </c>
      <c r="C201" s="46">
        <v>0.0</v>
      </c>
      <c r="D201" s="46"/>
      <c r="E201" s="46">
        <v>6.0</v>
      </c>
      <c r="F201" s="46">
        <v>3.0</v>
      </c>
      <c r="G201" s="46">
        <v>6.0</v>
      </c>
      <c r="H201" s="18">
        <v>8.0</v>
      </c>
      <c r="I201" s="18">
        <v>7.0</v>
      </c>
      <c r="J201" s="18">
        <v>9.0</v>
      </c>
      <c r="K201" s="24">
        <f t="shared" ref="K201:M201" si="212">E201*H201</f>
        <v>48</v>
      </c>
      <c r="L201" s="24">
        <f t="shared" si="212"/>
        <v>21</v>
      </c>
      <c r="M201" s="24">
        <f t="shared" si="212"/>
        <v>54</v>
      </c>
      <c r="N201" s="48">
        <f t="shared" si="146"/>
        <v>123</v>
      </c>
      <c r="U201" s="21"/>
      <c r="V201" s="21" t="s">
        <v>180</v>
      </c>
      <c r="X201" s="48"/>
      <c r="Y201" s="48">
        <v>58.0</v>
      </c>
    </row>
    <row r="202">
      <c r="A202" s="21" t="s">
        <v>320</v>
      </c>
      <c r="B202" s="21">
        <v>1.6113134025E11</v>
      </c>
      <c r="C202" s="46">
        <v>0.0</v>
      </c>
      <c r="D202" s="46"/>
      <c r="E202" s="46">
        <v>5.0</v>
      </c>
      <c r="F202" s="46">
        <v>4.0</v>
      </c>
      <c r="G202" s="46">
        <v>6.0</v>
      </c>
      <c r="H202" s="18">
        <v>8.0</v>
      </c>
      <c r="I202" s="18">
        <v>7.0</v>
      </c>
      <c r="J202" s="18">
        <v>9.0</v>
      </c>
      <c r="K202" s="24">
        <f t="shared" ref="K202:M202" si="213">E202*H202</f>
        <v>40</v>
      </c>
      <c r="L202" s="24">
        <f t="shared" si="213"/>
        <v>28</v>
      </c>
      <c r="M202" s="24">
        <f t="shared" si="213"/>
        <v>54</v>
      </c>
      <c r="N202" s="48">
        <f t="shared" si="146"/>
        <v>122</v>
      </c>
      <c r="U202" s="21"/>
      <c r="V202" s="21" t="s">
        <v>181</v>
      </c>
      <c r="X202" s="48"/>
      <c r="Y202" s="48">
        <v>58.0</v>
      </c>
    </row>
    <row r="203">
      <c r="A203" s="21" t="s">
        <v>317</v>
      </c>
      <c r="B203" s="21">
        <v>1.6113134026E11</v>
      </c>
      <c r="C203" s="46">
        <v>0.0</v>
      </c>
      <c r="D203" s="46"/>
      <c r="E203" s="46">
        <v>6.0</v>
      </c>
      <c r="F203" s="46">
        <v>3.0</v>
      </c>
      <c r="G203" s="46">
        <v>6.0</v>
      </c>
      <c r="H203" s="18">
        <v>8.0</v>
      </c>
      <c r="I203" s="18">
        <v>7.0</v>
      </c>
      <c r="J203" s="18">
        <v>9.0</v>
      </c>
      <c r="K203" s="24">
        <f t="shared" ref="K203:M203" si="214">E203*H203</f>
        <v>48</v>
      </c>
      <c r="L203" s="24">
        <f t="shared" si="214"/>
        <v>21</v>
      </c>
      <c r="M203" s="24">
        <f t="shared" si="214"/>
        <v>54</v>
      </c>
      <c r="N203" s="48">
        <f t="shared" si="146"/>
        <v>123</v>
      </c>
      <c r="U203" s="21"/>
      <c r="V203" s="21" t="s">
        <v>372</v>
      </c>
      <c r="X203" s="48"/>
      <c r="Y203" s="48">
        <v>58.0</v>
      </c>
    </row>
    <row r="204">
      <c r="A204" s="21" t="s">
        <v>277</v>
      </c>
      <c r="B204" s="21">
        <v>1.6122444002E11</v>
      </c>
      <c r="C204" s="46">
        <v>0.0</v>
      </c>
      <c r="D204" s="46"/>
      <c r="E204" s="46">
        <v>3.0</v>
      </c>
      <c r="F204" s="46">
        <v>9.0</v>
      </c>
      <c r="G204" s="46">
        <v>6.0</v>
      </c>
      <c r="H204" s="18">
        <v>8.0</v>
      </c>
      <c r="I204" s="18">
        <v>7.0</v>
      </c>
      <c r="J204" s="18">
        <v>9.0</v>
      </c>
      <c r="K204" s="24">
        <f t="shared" ref="K204:M204" si="215">E204*H204</f>
        <v>24</v>
      </c>
      <c r="L204" s="24">
        <f t="shared" si="215"/>
        <v>63</v>
      </c>
      <c r="M204" s="24">
        <f t="shared" si="215"/>
        <v>54</v>
      </c>
      <c r="N204" s="48">
        <f t="shared" si="146"/>
        <v>141</v>
      </c>
      <c r="U204" s="21"/>
      <c r="V204" s="21" t="s">
        <v>375</v>
      </c>
      <c r="X204" s="48"/>
      <c r="Y204" s="48">
        <v>58.0</v>
      </c>
    </row>
    <row r="205">
      <c r="A205" s="21" t="s">
        <v>224</v>
      </c>
      <c r="B205" s="21">
        <v>7.34200000302E11</v>
      </c>
      <c r="C205" s="46">
        <v>0.0</v>
      </c>
      <c r="D205" s="46"/>
      <c r="E205" s="46">
        <v>3.0</v>
      </c>
      <c r="F205" s="46">
        <v>8.0</v>
      </c>
      <c r="G205" s="46">
        <v>4.0</v>
      </c>
      <c r="H205" s="18">
        <v>8.0</v>
      </c>
      <c r="I205" s="18">
        <v>7.0</v>
      </c>
      <c r="J205" s="18">
        <v>9.0</v>
      </c>
      <c r="K205" s="24">
        <f t="shared" ref="K205:M205" si="216">E205*H205</f>
        <v>24</v>
      </c>
      <c r="L205" s="24">
        <f t="shared" si="216"/>
        <v>56</v>
      </c>
      <c r="M205" s="24">
        <f t="shared" si="216"/>
        <v>36</v>
      </c>
      <c r="N205" s="48">
        <f t="shared" si="146"/>
        <v>116</v>
      </c>
      <c r="U205" s="21"/>
      <c r="V205" s="21" t="s">
        <v>376</v>
      </c>
      <c r="X205" s="48"/>
      <c r="Y205" s="48">
        <v>58.0</v>
      </c>
    </row>
    <row r="206">
      <c r="A206" s="21" t="s">
        <v>326</v>
      </c>
      <c r="B206" s="21">
        <v>1.5111841107E10</v>
      </c>
      <c r="C206" s="46">
        <v>0.0</v>
      </c>
      <c r="D206" s="46"/>
      <c r="E206" s="46">
        <v>4.0</v>
      </c>
      <c r="F206" s="46">
        <v>2.0</v>
      </c>
      <c r="G206" s="46">
        <v>8.0</v>
      </c>
      <c r="H206" s="18">
        <v>8.0</v>
      </c>
      <c r="I206" s="18">
        <v>7.0</v>
      </c>
      <c r="J206" s="18">
        <v>9.0</v>
      </c>
      <c r="K206" s="24">
        <f t="shared" ref="K206:M206" si="217">E206*H206</f>
        <v>32</v>
      </c>
      <c r="L206" s="24">
        <f t="shared" si="217"/>
        <v>14</v>
      </c>
      <c r="M206" s="24">
        <f t="shared" si="217"/>
        <v>72</v>
      </c>
      <c r="N206" s="48">
        <f t="shared" si="146"/>
        <v>118</v>
      </c>
      <c r="U206" s="21"/>
      <c r="V206" s="21" t="s">
        <v>233</v>
      </c>
      <c r="X206" s="48"/>
      <c r="Y206" s="48">
        <v>57.0</v>
      </c>
    </row>
    <row r="207">
      <c r="A207" s="21" t="s">
        <v>255</v>
      </c>
      <c r="B207" s="21">
        <v>1.5111841716E10</v>
      </c>
      <c r="C207" s="46">
        <v>0.0</v>
      </c>
      <c r="D207" s="46"/>
      <c r="E207" s="46">
        <v>4.0</v>
      </c>
      <c r="F207" s="46">
        <v>9.0</v>
      </c>
      <c r="G207" s="46">
        <v>8.0</v>
      </c>
      <c r="H207" s="18">
        <v>8.0</v>
      </c>
      <c r="I207" s="18">
        <v>7.0</v>
      </c>
      <c r="J207" s="18">
        <v>9.0</v>
      </c>
      <c r="K207" s="24">
        <f t="shared" ref="K207:M207" si="218">E207*H207</f>
        <v>32</v>
      </c>
      <c r="L207" s="24">
        <f t="shared" si="218"/>
        <v>63</v>
      </c>
      <c r="M207" s="24">
        <f t="shared" si="218"/>
        <v>72</v>
      </c>
      <c r="N207" s="48">
        <f t="shared" si="146"/>
        <v>167</v>
      </c>
      <c r="U207" s="21"/>
      <c r="V207" s="21" t="s">
        <v>289</v>
      </c>
      <c r="X207" s="48"/>
      <c r="Y207" s="48">
        <v>56.0</v>
      </c>
    </row>
    <row r="208">
      <c r="A208" s="21" t="s">
        <v>300</v>
      </c>
      <c r="B208" s="21">
        <v>1.5111841616E10</v>
      </c>
      <c r="C208" s="46">
        <v>0.0</v>
      </c>
      <c r="D208" s="46"/>
      <c r="E208" s="46">
        <v>3.0</v>
      </c>
      <c r="F208" s="46">
        <v>5.0</v>
      </c>
      <c r="G208" s="46">
        <v>8.0</v>
      </c>
      <c r="H208" s="18">
        <v>8.0</v>
      </c>
      <c r="I208" s="18">
        <v>7.0</v>
      </c>
      <c r="J208" s="18">
        <v>9.0</v>
      </c>
      <c r="K208" s="24">
        <f t="shared" ref="K208:M208" si="219">E208*H208</f>
        <v>24</v>
      </c>
      <c r="L208" s="24">
        <f t="shared" si="219"/>
        <v>35</v>
      </c>
      <c r="M208" s="24">
        <f t="shared" si="219"/>
        <v>72</v>
      </c>
      <c r="N208" s="48">
        <f t="shared" si="146"/>
        <v>131</v>
      </c>
      <c r="U208" s="21"/>
      <c r="V208" s="21" t="s">
        <v>267</v>
      </c>
      <c r="X208" s="48"/>
      <c r="Y208" s="48">
        <v>51.0</v>
      </c>
    </row>
    <row r="209">
      <c r="A209" s="21" t="s">
        <v>308</v>
      </c>
      <c r="B209" s="21">
        <v>1.5111841006E10</v>
      </c>
      <c r="C209" s="46">
        <v>0.0</v>
      </c>
      <c r="D209" s="46"/>
      <c r="E209" s="46">
        <v>4.0</v>
      </c>
      <c r="F209" s="46">
        <v>3.0</v>
      </c>
      <c r="G209" s="46">
        <v>8.0</v>
      </c>
      <c r="H209" s="18">
        <v>8.0</v>
      </c>
      <c r="I209" s="18">
        <v>7.0</v>
      </c>
      <c r="J209" s="18">
        <v>9.0</v>
      </c>
      <c r="K209" s="24">
        <f t="shared" ref="K209:M209" si="220">E209*H209</f>
        <v>32</v>
      </c>
      <c r="L209" s="24">
        <f t="shared" si="220"/>
        <v>21</v>
      </c>
      <c r="M209" s="24">
        <f t="shared" si="220"/>
        <v>72</v>
      </c>
      <c r="N209" s="48">
        <f t="shared" si="146"/>
        <v>125</v>
      </c>
      <c r="U209" s="21"/>
      <c r="V209" s="21" t="s">
        <v>373</v>
      </c>
      <c r="X209" s="48"/>
      <c r="Y209" s="48">
        <v>48.0</v>
      </c>
    </row>
    <row r="210">
      <c r="A210" s="21" t="s">
        <v>306</v>
      </c>
      <c r="B210" s="21">
        <v>1.055014001E11</v>
      </c>
      <c r="C210" s="46">
        <v>0.0</v>
      </c>
      <c r="D210" s="46"/>
      <c r="E210" s="46">
        <v>6.0</v>
      </c>
      <c r="F210" s="46">
        <v>6.0</v>
      </c>
      <c r="G210" s="46">
        <v>4.0</v>
      </c>
      <c r="H210" s="18">
        <v>8.0</v>
      </c>
      <c r="I210" s="18">
        <v>7.0</v>
      </c>
      <c r="J210" s="18">
        <v>9.0</v>
      </c>
      <c r="K210" s="24">
        <f t="shared" ref="K210:M210" si="221">E210*H210</f>
        <v>48</v>
      </c>
      <c r="L210" s="24">
        <f t="shared" si="221"/>
        <v>42</v>
      </c>
      <c r="M210" s="24">
        <f t="shared" si="221"/>
        <v>36</v>
      </c>
      <c r="N210" s="48">
        <f t="shared" si="146"/>
        <v>126</v>
      </c>
      <c r="U210" s="21"/>
      <c r="V210" s="21" t="s">
        <v>374</v>
      </c>
      <c r="X210" s="48"/>
      <c r="Y210" s="48">
        <v>48.0</v>
      </c>
    </row>
    <row r="211">
      <c r="A211" s="21" t="s">
        <v>275</v>
      </c>
      <c r="B211" s="29">
        <v>1.055045E11</v>
      </c>
      <c r="C211" s="46">
        <v>0.0</v>
      </c>
      <c r="D211" s="71"/>
      <c r="E211" s="46">
        <v>8.0</v>
      </c>
      <c r="F211" s="46">
        <v>6.0</v>
      </c>
      <c r="G211" s="46">
        <v>4.0</v>
      </c>
      <c r="H211" s="18">
        <v>8.0</v>
      </c>
      <c r="I211" s="18">
        <v>7.0</v>
      </c>
      <c r="J211" s="18">
        <v>9.0</v>
      </c>
      <c r="K211" s="24">
        <f t="shared" ref="K211:M211" si="222">E211*H211</f>
        <v>64</v>
      </c>
      <c r="L211" s="24">
        <f t="shared" si="222"/>
        <v>42</v>
      </c>
      <c r="M211" s="24">
        <f t="shared" si="222"/>
        <v>36</v>
      </c>
      <c r="N211" s="48">
        <f t="shared" si="146"/>
        <v>142</v>
      </c>
      <c r="U211" s="21"/>
      <c r="V211" s="21" t="s">
        <v>278</v>
      </c>
      <c r="X211" s="48"/>
      <c r="Y211" s="48">
        <v>47.0</v>
      </c>
    </row>
    <row r="212">
      <c r="A212" s="21" t="s">
        <v>94</v>
      </c>
      <c r="B212" s="29">
        <v>1.065001001E11</v>
      </c>
      <c r="C212" s="17">
        <v>0.0</v>
      </c>
      <c r="D212" s="9"/>
      <c r="E212" s="9">
        <v>7.0</v>
      </c>
      <c r="F212" s="9">
        <v>4.0</v>
      </c>
      <c r="G212" s="9">
        <v>4.0</v>
      </c>
      <c r="H212" s="18">
        <v>8.0</v>
      </c>
      <c r="I212" s="18">
        <v>7.0</v>
      </c>
      <c r="J212" s="18">
        <v>9.0</v>
      </c>
      <c r="K212" s="24">
        <f t="shared" ref="K212:M212" si="223">E212*H212</f>
        <v>56</v>
      </c>
      <c r="L212" s="24">
        <f t="shared" si="223"/>
        <v>28</v>
      </c>
      <c r="M212" s="24">
        <f t="shared" si="223"/>
        <v>36</v>
      </c>
      <c r="N212" s="48">
        <f t="shared" si="146"/>
        <v>120</v>
      </c>
      <c r="U212" s="21"/>
      <c r="V212" s="21" t="s">
        <v>301</v>
      </c>
      <c r="X212" s="48"/>
      <c r="Y212" s="48">
        <v>47.0</v>
      </c>
    </row>
    <row r="213">
      <c r="A213" s="21" t="s">
        <v>243</v>
      </c>
      <c r="B213" s="29">
        <v>1.065014001E11</v>
      </c>
      <c r="C213" s="46">
        <v>0.0</v>
      </c>
      <c r="D213" s="46"/>
      <c r="E213" s="9">
        <v>6.0</v>
      </c>
      <c r="F213" s="9">
        <v>5.0</v>
      </c>
      <c r="G213" s="9">
        <v>4.0</v>
      </c>
      <c r="H213" s="18">
        <v>8.0</v>
      </c>
      <c r="I213" s="18">
        <v>7.0</v>
      </c>
      <c r="J213" s="18">
        <v>9.0</v>
      </c>
      <c r="K213" s="24">
        <f t="shared" ref="K213:M213" si="224">E213*H213</f>
        <v>48</v>
      </c>
      <c r="L213" s="24">
        <f t="shared" si="224"/>
        <v>35</v>
      </c>
      <c r="M213" s="24">
        <f t="shared" si="224"/>
        <v>36</v>
      </c>
      <c r="N213" s="48">
        <f t="shared" si="146"/>
        <v>119</v>
      </c>
      <c r="U213" s="21"/>
      <c r="V213" s="21" t="s">
        <v>270</v>
      </c>
      <c r="X213" s="48"/>
      <c r="Y213" s="48">
        <v>41.0</v>
      </c>
    </row>
    <row r="214">
      <c r="A214" s="21" t="s">
        <v>97</v>
      </c>
      <c r="B214" s="29">
        <v>6.16120114001E11</v>
      </c>
      <c r="C214" s="26">
        <v>0.0</v>
      </c>
      <c r="D214" s="69"/>
      <c r="E214" s="9">
        <v>6.0</v>
      </c>
      <c r="F214" s="9">
        <v>7.0</v>
      </c>
      <c r="G214" s="9">
        <v>4.0</v>
      </c>
      <c r="H214" s="18">
        <v>8.0</v>
      </c>
      <c r="I214" s="18">
        <v>7.0</v>
      </c>
      <c r="J214" s="18">
        <v>9.0</v>
      </c>
      <c r="K214" s="24">
        <f t="shared" ref="K214:M214" si="225">E214*H214</f>
        <v>48</v>
      </c>
      <c r="L214" s="24">
        <f t="shared" si="225"/>
        <v>49</v>
      </c>
      <c r="M214" s="24">
        <f t="shared" si="225"/>
        <v>36</v>
      </c>
      <c r="N214" s="48">
        <f t="shared" si="146"/>
        <v>133</v>
      </c>
      <c r="U214" s="21"/>
      <c r="V214" s="21" t="s">
        <v>121</v>
      </c>
      <c r="X214" s="48"/>
      <c r="Y214" s="48">
        <v>41.0</v>
      </c>
    </row>
    <row r="215">
      <c r="A215" s="21" t="s">
        <v>207</v>
      </c>
      <c r="B215" s="29">
        <v>6.16121224001E11</v>
      </c>
      <c r="C215" s="46">
        <v>0.0</v>
      </c>
      <c r="D215" s="46"/>
      <c r="E215" s="46">
        <v>3.0</v>
      </c>
      <c r="F215" s="46">
        <v>6.0</v>
      </c>
      <c r="G215" s="46">
        <v>8.0</v>
      </c>
      <c r="H215" s="18">
        <v>8.0</v>
      </c>
      <c r="I215" s="18">
        <v>7.0</v>
      </c>
      <c r="J215" s="18">
        <v>9.0</v>
      </c>
      <c r="K215" s="24">
        <f t="shared" ref="K215:M215" si="226">E215*H215</f>
        <v>24</v>
      </c>
      <c r="L215" s="24">
        <f t="shared" si="226"/>
        <v>42</v>
      </c>
      <c r="M215" s="24">
        <f t="shared" si="226"/>
        <v>72</v>
      </c>
      <c r="N215" s="48">
        <f t="shared" si="146"/>
        <v>138</v>
      </c>
      <c r="U215" s="21"/>
      <c r="V215" s="21" t="s">
        <v>273</v>
      </c>
      <c r="X215" s="48"/>
      <c r="Y215" s="48">
        <v>40.0</v>
      </c>
    </row>
    <row r="216">
      <c r="A216" s="21" t="s">
        <v>225</v>
      </c>
      <c r="B216" s="21">
        <v>1.6111923007E11</v>
      </c>
      <c r="C216" s="46">
        <v>0.0</v>
      </c>
      <c r="D216" s="46"/>
      <c r="E216" s="46">
        <v>3.0</v>
      </c>
      <c r="F216" s="46">
        <v>4.0</v>
      </c>
      <c r="G216" s="46">
        <v>6.0</v>
      </c>
      <c r="H216" s="18">
        <v>8.0</v>
      </c>
      <c r="I216" s="18">
        <v>7.0</v>
      </c>
      <c r="J216" s="18">
        <v>9.0</v>
      </c>
      <c r="K216" s="24">
        <f t="shared" ref="K216:M216" si="227">E216*H216</f>
        <v>24</v>
      </c>
      <c r="L216" s="24">
        <f t="shared" si="227"/>
        <v>28</v>
      </c>
      <c r="M216" s="24">
        <f t="shared" si="227"/>
        <v>54</v>
      </c>
      <c r="N216" s="48">
        <f t="shared" si="146"/>
        <v>106</v>
      </c>
      <c r="U216" s="21"/>
      <c r="V216" s="21" t="s">
        <v>124</v>
      </c>
      <c r="X216" s="48"/>
      <c r="Y216" s="48">
        <v>40.0</v>
      </c>
    </row>
    <row r="217">
      <c r="A217" s="21" t="s">
        <v>192</v>
      </c>
      <c r="B217" s="21">
        <v>1.6112024009E11</v>
      </c>
      <c r="C217" s="46">
        <v>0.0</v>
      </c>
      <c r="D217" s="46"/>
      <c r="E217" s="46">
        <v>4.0</v>
      </c>
      <c r="F217" s="46">
        <v>8.0</v>
      </c>
      <c r="G217" s="46">
        <v>10.0</v>
      </c>
      <c r="H217" s="18">
        <v>8.0</v>
      </c>
      <c r="I217" s="18">
        <v>7.0</v>
      </c>
      <c r="J217" s="18">
        <v>9.0</v>
      </c>
      <c r="K217" s="24">
        <f t="shared" ref="K217:M217" si="228">E217*H217</f>
        <v>32</v>
      </c>
      <c r="L217" s="24">
        <f t="shared" si="228"/>
        <v>56</v>
      </c>
      <c r="M217" s="24">
        <f t="shared" si="228"/>
        <v>90</v>
      </c>
      <c r="N217" s="48">
        <f t="shared" si="146"/>
        <v>178</v>
      </c>
    </row>
    <row r="218">
      <c r="A218" s="21" t="s">
        <v>99</v>
      </c>
      <c r="B218" s="21">
        <v>1.06500101201E11</v>
      </c>
      <c r="C218" s="46">
        <v>0.0</v>
      </c>
      <c r="D218" s="46"/>
      <c r="E218" s="46">
        <v>3.0</v>
      </c>
      <c r="F218" s="46">
        <v>6.0</v>
      </c>
      <c r="G218" s="46">
        <v>10.0</v>
      </c>
      <c r="H218" s="18">
        <v>8.0</v>
      </c>
      <c r="I218" s="18">
        <v>7.0</v>
      </c>
      <c r="J218" s="18">
        <v>9.0</v>
      </c>
      <c r="K218" s="24">
        <f t="shared" ref="K218:M218" si="229">E218*H218</f>
        <v>24</v>
      </c>
      <c r="L218" s="24">
        <f t="shared" si="229"/>
        <v>42</v>
      </c>
      <c r="M218" s="24">
        <f t="shared" si="229"/>
        <v>90</v>
      </c>
      <c r="N218" s="48">
        <f t="shared" si="146"/>
        <v>156</v>
      </c>
    </row>
    <row r="219">
      <c r="E219" s="32"/>
      <c r="M219" s="36" t="s">
        <v>84</v>
      </c>
      <c r="N219" s="52">
        <f>MAX(N3:N218)</f>
        <v>211</v>
      </c>
    </row>
    <row r="220">
      <c r="E220" s="32"/>
      <c r="M220" s="36" t="s">
        <v>85</v>
      </c>
      <c r="N220" s="52">
        <f>MIN(N3:N218)</f>
        <v>40</v>
      </c>
    </row>
    <row r="221">
      <c r="E221" s="32"/>
      <c r="M221" s="36" t="s">
        <v>83</v>
      </c>
      <c r="N221" s="66">
        <f>AVERAGE(N3:N218)</f>
        <v>96.52093023</v>
      </c>
    </row>
    <row r="222">
      <c r="E222" s="32"/>
      <c r="M222" s="36" t="s">
        <v>182</v>
      </c>
      <c r="N222" s="52">
        <f>MEDIAN(N3:N218)</f>
        <v>89</v>
      </c>
    </row>
    <row r="223">
      <c r="E223" s="32"/>
      <c r="M223" s="21" t="s">
        <v>381</v>
      </c>
      <c r="N223" s="48">
        <f>COUNT(N3:N218)</f>
        <v>215</v>
      </c>
    </row>
    <row r="224">
      <c r="E224" s="32"/>
      <c r="N224" s="48"/>
    </row>
    <row r="225">
      <c r="E225" s="32"/>
      <c r="N225" s="48"/>
    </row>
    <row r="226">
      <c r="E226" s="32"/>
      <c r="N226" s="48"/>
    </row>
    <row r="227">
      <c r="E227" s="32"/>
      <c r="N227" s="48"/>
    </row>
    <row r="228">
      <c r="E228" s="32"/>
      <c r="N228" s="48"/>
    </row>
    <row r="229">
      <c r="E229" s="32"/>
      <c r="N229" s="48"/>
    </row>
    <row r="230">
      <c r="E230" s="32"/>
      <c r="N230" s="48"/>
    </row>
    <row r="231">
      <c r="E231" s="32"/>
      <c r="N231" s="48"/>
    </row>
    <row r="232">
      <c r="E232" s="32"/>
      <c r="N232" s="48"/>
    </row>
    <row r="233">
      <c r="E233" s="32"/>
      <c r="N233" s="48"/>
    </row>
    <row r="234">
      <c r="E234" s="32"/>
      <c r="N234" s="48"/>
    </row>
    <row r="235">
      <c r="E235" s="32"/>
      <c r="N235" s="48"/>
    </row>
    <row r="236">
      <c r="E236" s="32"/>
      <c r="N236" s="48"/>
    </row>
    <row r="237">
      <c r="E237" s="32"/>
      <c r="N237" s="48"/>
    </row>
    <row r="238">
      <c r="E238" s="32"/>
      <c r="N238" s="48"/>
    </row>
    <row r="239">
      <c r="E239" s="32"/>
      <c r="N239" s="48"/>
    </row>
    <row r="240">
      <c r="E240" s="32"/>
      <c r="N240" s="48"/>
    </row>
    <row r="241">
      <c r="E241" s="32"/>
      <c r="N241" s="48"/>
    </row>
    <row r="242">
      <c r="E242" s="32"/>
      <c r="N242" s="48"/>
    </row>
    <row r="243">
      <c r="E243" s="32"/>
      <c r="N243" s="48"/>
    </row>
    <row r="244">
      <c r="E244" s="32"/>
      <c r="N244" s="48"/>
    </row>
    <row r="245">
      <c r="E245" s="32"/>
      <c r="N245" s="48"/>
    </row>
    <row r="246">
      <c r="E246" s="32"/>
      <c r="N246" s="48"/>
    </row>
    <row r="247">
      <c r="E247" s="32"/>
      <c r="N247" s="48"/>
    </row>
    <row r="248">
      <c r="E248" s="32"/>
      <c r="N248" s="48"/>
    </row>
    <row r="249">
      <c r="E249" s="32"/>
      <c r="N249" s="48"/>
    </row>
    <row r="250">
      <c r="E250" s="32"/>
      <c r="N250" s="48"/>
    </row>
    <row r="251">
      <c r="E251" s="32"/>
      <c r="N251" s="48"/>
    </row>
    <row r="252">
      <c r="E252" s="32"/>
      <c r="N252" s="48"/>
    </row>
    <row r="253">
      <c r="E253" s="32"/>
      <c r="N253" s="48"/>
    </row>
    <row r="254">
      <c r="E254" s="32"/>
      <c r="N254" s="48"/>
    </row>
    <row r="255">
      <c r="E255" s="32"/>
      <c r="N255" s="48"/>
    </row>
    <row r="256">
      <c r="E256" s="32"/>
      <c r="N256" s="48"/>
    </row>
    <row r="257">
      <c r="E257" s="32"/>
      <c r="N257" s="48"/>
    </row>
    <row r="258">
      <c r="E258" s="32"/>
      <c r="N258" s="48"/>
    </row>
    <row r="259">
      <c r="E259" s="32"/>
      <c r="N259" s="48"/>
    </row>
    <row r="260">
      <c r="E260" s="32"/>
      <c r="N260" s="48"/>
    </row>
    <row r="261">
      <c r="E261" s="32"/>
      <c r="N261" s="48"/>
    </row>
    <row r="262">
      <c r="E262" s="32"/>
      <c r="N262" s="48"/>
    </row>
    <row r="263">
      <c r="E263" s="32"/>
      <c r="N263" s="48"/>
    </row>
    <row r="264">
      <c r="E264" s="32"/>
      <c r="N264" s="48"/>
    </row>
    <row r="265">
      <c r="E265" s="32"/>
      <c r="N265" s="48"/>
    </row>
    <row r="266">
      <c r="E266" s="32"/>
      <c r="N266" s="48"/>
    </row>
    <row r="267">
      <c r="E267" s="32"/>
      <c r="N267" s="48"/>
    </row>
    <row r="268">
      <c r="E268" s="32"/>
      <c r="N268" s="48"/>
    </row>
    <row r="269">
      <c r="E269" s="32"/>
      <c r="N269" s="48"/>
    </row>
    <row r="270">
      <c r="E270" s="32"/>
      <c r="N270" s="48"/>
    </row>
    <row r="271">
      <c r="E271" s="32"/>
      <c r="N271" s="48"/>
    </row>
    <row r="272">
      <c r="E272" s="32"/>
      <c r="N272" s="48"/>
    </row>
    <row r="273">
      <c r="E273" s="32"/>
      <c r="N273" s="48"/>
    </row>
    <row r="274">
      <c r="E274" s="32"/>
      <c r="N274" s="48"/>
    </row>
    <row r="275">
      <c r="E275" s="32"/>
      <c r="N275" s="48"/>
    </row>
    <row r="276">
      <c r="E276" s="32"/>
      <c r="N276" s="48"/>
    </row>
    <row r="277">
      <c r="E277" s="32"/>
      <c r="N277" s="48"/>
    </row>
    <row r="278">
      <c r="E278" s="32"/>
      <c r="N278" s="48"/>
    </row>
    <row r="279">
      <c r="E279" s="32"/>
      <c r="N279" s="48"/>
    </row>
    <row r="280">
      <c r="E280" s="32"/>
      <c r="N280" s="48"/>
    </row>
    <row r="281">
      <c r="E281" s="32"/>
      <c r="N281" s="48"/>
    </row>
    <row r="282">
      <c r="E282" s="32"/>
      <c r="N282" s="48"/>
    </row>
    <row r="283">
      <c r="E283" s="32"/>
      <c r="N283" s="48"/>
    </row>
    <row r="284">
      <c r="E284" s="32"/>
      <c r="N284" s="48"/>
    </row>
    <row r="285">
      <c r="E285" s="32"/>
      <c r="N285" s="48"/>
    </row>
    <row r="286">
      <c r="E286" s="32"/>
      <c r="N286" s="48"/>
    </row>
    <row r="287">
      <c r="E287" s="32"/>
      <c r="N287" s="48"/>
    </row>
    <row r="288">
      <c r="E288" s="32"/>
      <c r="N288" s="48"/>
    </row>
    <row r="289">
      <c r="E289" s="32"/>
      <c r="N289" s="48"/>
    </row>
    <row r="290">
      <c r="E290" s="32"/>
      <c r="N290" s="48"/>
    </row>
    <row r="291">
      <c r="E291" s="32"/>
      <c r="N291" s="48"/>
    </row>
    <row r="292">
      <c r="E292" s="32"/>
      <c r="N292" s="48"/>
    </row>
    <row r="293">
      <c r="E293" s="32"/>
      <c r="N293" s="48"/>
    </row>
    <row r="294">
      <c r="E294" s="32"/>
      <c r="N294" s="48"/>
    </row>
    <row r="295">
      <c r="E295" s="32"/>
      <c r="N295" s="48"/>
    </row>
    <row r="296">
      <c r="E296" s="32"/>
      <c r="N296" s="48"/>
    </row>
    <row r="297">
      <c r="E297" s="32"/>
      <c r="N297" s="48"/>
    </row>
    <row r="298">
      <c r="E298" s="32"/>
      <c r="N298" s="48"/>
    </row>
    <row r="299">
      <c r="E299" s="32"/>
      <c r="N299" s="48"/>
    </row>
    <row r="300">
      <c r="E300" s="32"/>
      <c r="N300" s="48"/>
    </row>
    <row r="301">
      <c r="E301" s="32"/>
      <c r="N301" s="48"/>
    </row>
    <row r="302">
      <c r="E302" s="32"/>
      <c r="N302" s="48"/>
    </row>
    <row r="303">
      <c r="E303" s="32"/>
      <c r="N303" s="48"/>
    </row>
    <row r="304">
      <c r="E304" s="32"/>
      <c r="N304" s="48"/>
    </row>
    <row r="305">
      <c r="E305" s="32"/>
      <c r="N305" s="48"/>
    </row>
    <row r="306">
      <c r="E306" s="32"/>
      <c r="N306" s="48"/>
    </row>
    <row r="307">
      <c r="E307" s="32"/>
      <c r="N307" s="48"/>
    </row>
    <row r="308">
      <c r="E308" s="32"/>
      <c r="N308" s="48"/>
    </row>
    <row r="309">
      <c r="E309" s="32"/>
      <c r="N309" s="48"/>
    </row>
    <row r="310">
      <c r="E310" s="32"/>
      <c r="N310" s="48"/>
    </row>
    <row r="311">
      <c r="E311" s="32"/>
      <c r="N311" s="48"/>
    </row>
    <row r="312">
      <c r="E312" s="32"/>
      <c r="N312" s="48"/>
    </row>
    <row r="313">
      <c r="E313" s="32"/>
      <c r="N313" s="48"/>
    </row>
    <row r="314">
      <c r="E314" s="32"/>
      <c r="N314" s="48"/>
    </row>
    <row r="315">
      <c r="E315" s="32"/>
      <c r="N315" s="48"/>
    </row>
    <row r="316">
      <c r="E316" s="32"/>
      <c r="N316" s="48"/>
    </row>
    <row r="317">
      <c r="E317" s="32"/>
      <c r="N317" s="48"/>
    </row>
    <row r="318">
      <c r="E318" s="32"/>
      <c r="N318" s="48"/>
    </row>
    <row r="319">
      <c r="E319" s="32"/>
      <c r="N319" s="48"/>
    </row>
    <row r="320">
      <c r="E320" s="32"/>
      <c r="N320" s="48"/>
    </row>
    <row r="321">
      <c r="E321" s="32"/>
      <c r="N321" s="48"/>
    </row>
    <row r="322">
      <c r="E322" s="32"/>
      <c r="N322" s="48"/>
    </row>
    <row r="323">
      <c r="E323" s="32"/>
      <c r="N323" s="48"/>
    </row>
    <row r="324">
      <c r="E324" s="32"/>
      <c r="N324" s="48"/>
    </row>
    <row r="325">
      <c r="E325" s="32"/>
      <c r="N325" s="48"/>
    </row>
    <row r="326">
      <c r="E326" s="32"/>
      <c r="N326" s="48"/>
    </row>
    <row r="327">
      <c r="E327" s="32"/>
      <c r="N327" s="48"/>
    </row>
    <row r="328">
      <c r="E328" s="32"/>
      <c r="N328" s="48"/>
    </row>
    <row r="329">
      <c r="E329" s="32"/>
      <c r="N329" s="48"/>
    </row>
    <row r="330">
      <c r="E330" s="32"/>
      <c r="N330" s="48"/>
    </row>
    <row r="331">
      <c r="E331" s="32"/>
      <c r="N331" s="48"/>
    </row>
    <row r="332">
      <c r="E332" s="32"/>
      <c r="N332" s="48"/>
    </row>
    <row r="333">
      <c r="E333" s="32"/>
      <c r="N333" s="48"/>
    </row>
    <row r="334">
      <c r="E334" s="32"/>
      <c r="N334" s="48"/>
    </row>
    <row r="335">
      <c r="E335" s="32"/>
      <c r="N335" s="48"/>
    </row>
    <row r="336">
      <c r="E336" s="32"/>
      <c r="N336" s="48"/>
    </row>
    <row r="337">
      <c r="E337" s="32"/>
      <c r="N337" s="48"/>
    </row>
    <row r="338">
      <c r="E338" s="32"/>
      <c r="N338" s="48"/>
    </row>
    <row r="339">
      <c r="E339" s="32"/>
      <c r="N339" s="48"/>
    </row>
    <row r="340">
      <c r="E340" s="32"/>
      <c r="N340" s="48"/>
    </row>
    <row r="341">
      <c r="E341" s="32"/>
      <c r="N341" s="48"/>
    </row>
    <row r="342">
      <c r="E342" s="32"/>
      <c r="N342" s="48"/>
    </row>
    <row r="343">
      <c r="E343" s="32"/>
      <c r="N343" s="48"/>
    </row>
    <row r="344">
      <c r="E344" s="32"/>
      <c r="N344" s="48"/>
    </row>
    <row r="345">
      <c r="E345" s="32"/>
      <c r="N345" s="48"/>
    </row>
    <row r="346">
      <c r="E346" s="32"/>
      <c r="N346" s="48"/>
    </row>
    <row r="347">
      <c r="E347" s="32"/>
      <c r="N347" s="48"/>
    </row>
    <row r="348">
      <c r="E348" s="32"/>
      <c r="N348" s="48"/>
    </row>
    <row r="349">
      <c r="E349" s="32"/>
      <c r="N349" s="48"/>
    </row>
    <row r="350">
      <c r="E350" s="32"/>
      <c r="N350" s="48"/>
    </row>
    <row r="351">
      <c r="E351" s="32"/>
      <c r="N351" s="48"/>
    </row>
    <row r="352">
      <c r="E352" s="32"/>
      <c r="N352" s="48"/>
    </row>
    <row r="353">
      <c r="E353" s="32"/>
      <c r="N353" s="48"/>
    </row>
    <row r="354">
      <c r="E354" s="32"/>
      <c r="N354" s="48"/>
    </row>
    <row r="355">
      <c r="E355" s="32"/>
      <c r="N355" s="48"/>
    </row>
    <row r="356">
      <c r="E356" s="32"/>
      <c r="N356" s="48"/>
    </row>
    <row r="357">
      <c r="E357" s="32"/>
      <c r="N357" s="48"/>
    </row>
    <row r="358">
      <c r="E358" s="32"/>
      <c r="N358" s="48"/>
    </row>
    <row r="359">
      <c r="E359" s="32"/>
      <c r="N359" s="48"/>
    </row>
    <row r="360">
      <c r="E360" s="32"/>
      <c r="N360" s="48"/>
    </row>
    <row r="361">
      <c r="E361" s="32"/>
      <c r="N361" s="48"/>
    </row>
    <row r="362">
      <c r="E362" s="32"/>
      <c r="N362" s="48"/>
    </row>
    <row r="363">
      <c r="E363" s="32"/>
      <c r="N363" s="48"/>
    </row>
    <row r="364">
      <c r="E364" s="32"/>
      <c r="N364" s="48"/>
    </row>
    <row r="365">
      <c r="E365" s="32"/>
      <c r="N365" s="48"/>
    </row>
    <row r="366">
      <c r="E366" s="32"/>
      <c r="N366" s="48"/>
    </row>
    <row r="367">
      <c r="E367" s="32"/>
      <c r="N367" s="48"/>
    </row>
    <row r="368">
      <c r="E368" s="32"/>
      <c r="N368" s="48"/>
    </row>
    <row r="369">
      <c r="E369" s="32"/>
      <c r="N369" s="48"/>
    </row>
    <row r="370">
      <c r="E370" s="32"/>
      <c r="N370" s="48"/>
    </row>
    <row r="371">
      <c r="E371" s="32"/>
      <c r="N371" s="48"/>
    </row>
    <row r="372">
      <c r="E372" s="32"/>
      <c r="N372" s="48"/>
    </row>
    <row r="373">
      <c r="E373" s="32"/>
      <c r="N373" s="48"/>
    </row>
    <row r="374">
      <c r="E374" s="32"/>
      <c r="N374" s="48"/>
    </row>
    <row r="375">
      <c r="E375" s="32"/>
      <c r="N375" s="48"/>
    </row>
    <row r="376">
      <c r="E376" s="32"/>
      <c r="N376" s="48"/>
    </row>
    <row r="377">
      <c r="E377" s="32"/>
      <c r="N377" s="48"/>
    </row>
    <row r="378">
      <c r="E378" s="32"/>
      <c r="N378" s="48"/>
    </row>
    <row r="379">
      <c r="E379" s="32"/>
      <c r="N379" s="48"/>
    </row>
    <row r="380">
      <c r="E380" s="32"/>
      <c r="N380" s="48"/>
    </row>
    <row r="381">
      <c r="E381" s="32"/>
      <c r="N381" s="48"/>
    </row>
    <row r="382">
      <c r="E382" s="32"/>
      <c r="N382" s="48"/>
    </row>
    <row r="383">
      <c r="E383" s="32"/>
      <c r="N383" s="48"/>
    </row>
    <row r="384">
      <c r="E384" s="32"/>
      <c r="N384" s="48"/>
    </row>
    <row r="385">
      <c r="E385" s="32"/>
      <c r="N385" s="48"/>
    </row>
    <row r="386">
      <c r="E386" s="32"/>
      <c r="N386" s="48"/>
    </row>
    <row r="387">
      <c r="E387" s="32"/>
      <c r="N387" s="48"/>
    </row>
    <row r="388">
      <c r="E388" s="32"/>
      <c r="N388" s="48"/>
    </row>
    <row r="389">
      <c r="E389" s="32"/>
      <c r="N389" s="48"/>
    </row>
    <row r="390">
      <c r="E390" s="32"/>
      <c r="N390" s="48"/>
    </row>
    <row r="391">
      <c r="E391" s="32"/>
      <c r="N391" s="48"/>
    </row>
    <row r="392">
      <c r="E392" s="32"/>
      <c r="N392" s="48"/>
    </row>
    <row r="393">
      <c r="E393" s="32"/>
      <c r="N393" s="48"/>
    </row>
    <row r="394">
      <c r="E394" s="32"/>
      <c r="N394" s="48"/>
    </row>
    <row r="395">
      <c r="E395" s="32"/>
      <c r="N395" s="48"/>
    </row>
    <row r="396">
      <c r="E396" s="32"/>
      <c r="N396" s="48"/>
    </row>
    <row r="397">
      <c r="E397" s="32"/>
      <c r="N397" s="48"/>
    </row>
    <row r="398">
      <c r="E398" s="32"/>
      <c r="N398" s="48"/>
    </row>
    <row r="399">
      <c r="E399" s="32"/>
      <c r="N399" s="48"/>
    </row>
    <row r="400">
      <c r="E400" s="32"/>
      <c r="N400" s="48"/>
    </row>
    <row r="401">
      <c r="E401" s="32"/>
      <c r="N401" s="48"/>
    </row>
    <row r="402">
      <c r="E402" s="32"/>
      <c r="N402" s="48"/>
    </row>
    <row r="403">
      <c r="E403" s="32"/>
      <c r="N403" s="48"/>
    </row>
    <row r="404">
      <c r="E404" s="32"/>
      <c r="N404" s="48"/>
    </row>
    <row r="405">
      <c r="E405" s="32"/>
      <c r="N405" s="48"/>
    </row>
    <row r="406">
      <c r="E406" s="32"/>
      <c r="N406" s="48"/>
    </row>
    <row r="407">
      <c r="E407" s="32"/>
      <c r="N407" s="48"/>
    </row>
    <row r="408">
      <c r="E408" s="32"/>
      <c r="N408" s="48"/>
    </row>
    <row r="409">
      <c r="E409" s="32"/>
      <c r="N409" s="48"/>
    </row>
    <row r="410">
      <c r="E410" s="32"/>
      <c r="N410" s="48"/>
    </row>
    <row r="411">
      <c r="E411" s="32"/>
      <c r="N411" s="48"/>
    </row>
    <row r="412">
      <c r="E412" s="32"/>
      <c r="N412" s="48"/>
    </row>
    <row r="413">
      <c r="E413" s="32"/>
      <c r="N413" s="48"/>
    </row>
    <row r="414">
      <c r="E414" s="32"/>
      <c r="N414" s="48"/>
    </row>
    <row r="415">
      <c r="E415" s="32"/>
      <c r="N415" s="48"/>
    </row>
    <row r="416">
      <c r="E416" s="32"/>
      <c r="N416" s="48"/>
    </row>
    <row r="417">
      <c r="E417" s="32"/>
      <c r="N417" s="48"/>
    </row>
    <row r="418">
      <c r="E418" s="32"/>
      <c r="N418" s="48"/>
    </row>
    <row r="419">
      <c r="E419" s="32"/>
      <c r="N419" s="48"/>
    </row>
    <row r="420">
      <c r="E420" s="32"/>
      <c r="N420" s="48"/>
    </row>
    <row r="421">
      <c r="E421" s="32"/>
      <c r="N421" s="48"/>
    </row>
    <row r="422">
      <c r="E422" s="32"/>
      <c r="N422" s="48"/>
    </row>
    <row r="423">
      <c r="E423" s="32"/>
      <c r="N423" s="48"/>
    </row>
    <row r="424">
      <c r="E424" s="32"/>
      <c r="N424" s="48"/>
    </row>
    <row r="425">
      <c r="E425" s="32"/>
      <c r="N425" s="48"/>
    </row>
    <row r="426">
      <c r="E426" s="32"/>
      <c r="N426" s="48"/>
    </row>
    <row r="427">
      <c r="E427" s="32"/>
      <c r="N427" s="48"/>
    </row>
    <row r="428">
      <c r="E428" s="32"/>
      <c r="N428" s="48"/>
    </row>
    <row r="429">
      <c r="E429" s="32"/>
      <c r="N429" s="48"/>
    </row>
    <row r="430">
      <c r="E430" s="32"/>
      <c r="N430" s="48"/>
    </row>
    <row r="431">
      <c r="E431" s="32"/>
      <c r="N431" s="48"/>
    </row>
    <row r="432">
      <c r="E432" s="32"/>
      <c r="N432" s="48"/>
    </row>
    <row r="433">
      <c r="E433" s="32"/>
      <c r="N433" s="48"/>
    </row>
    <row r="434">
      <c r="E434" s="32"/>
      <c r="N434" s="48"/>
    </row>
    <row r="435">
      <c r="E435" s="32"/>
      <c r="N435" s="48"/>
    </row>
    <row r="436">
      <c r="E436" s="32"/>
      <c r="N436" s="48"/>
    </row>
    <row r="437">
      <c r="E437" s="32"/>
      <c r="N437" s="48"/>
    </row>
    <row r="438">
      <c r="E438" s="32"/>
      <c r="N438" s="48"/>
    </row>
    <row r="439">
      <c r="E439" s="32"/>
      <c r="N439" s="48"/>
    </row>
    <row r="440">
      <c r="E440" s="32"/>
      <c r="N440" s="48"/>
    </row>
    <row r="441">
      <c r="E441" s="32"/>
      <c r="N441" s="48"/>
    </row>
    <row r="442">
      <c r="E442" s="32"/>
      <c r="N442" s="48"/>
    </row>
    <row r="443">
      <c r="E443" s="32"/>
      <c r="N443" s="48"/>
    </row>
    <row r="444">
      <c r="E444" s="32"/>
      <c r="N444" s="48"/>
    </row>
    <row r="445">
      <c r="E445" s="32"/>
      <c r="N445" s="48"/>
    </row>
    <row r="446">
      <c r="E446" s="32"/>
      <c r="N446" s="48"/>
    </row>
    <row r="447">
      <c r="E447" s="32"/>
      <c r="N447" s="48"/>
    </row>
    <row r="448">
      <c r="E448" s="32"/>
      <c r="N448" s="48"/>
    </row>
    <row r="449">
      <c r="E449" s="32"/>
      <c r="N449" s="48"/>
    </row>
    <row r="450">
      <c r="E450" s="32"/>
      <c r="N450" s="48"/>
    </row>
    <row r="451">
      <c r="E451" s="32"/>
      <c r="N451" s="48"/>
    </row>
    <row r="452">
      <c r="E452" s="32"/>
      <c r="N452" s="48"/>
    </row>
    <row r="453">
      <c r="E453" s="32"/>
      <c r="N453" s="48"/>
    </row>
    <row r="454">
      <c r="E454" s="32"/>
      <c r="N454" s="48"/>
    </row>
    <row r="455">
      <c r="E455" s="32"/>
      <c r="N455" s="48"/>
    </row>
    <row r="456">
      <c r="E456" s="32"/>
      <c r="N456" s="48"/>
    </row>
    <row r="457">
      <c r="E457" s="32"/>
      <c r="N457" s="48"/>
    </row>
    <row r="458">
      <c r="E458" s="32"/>
      <c r="N458" s="48"/>
    </row>
    <row r="459">
      <c r="E459" s="32"/>
      <c r="N459" s="48"/>
    </row>
    <row r="460">
      <c r="E460" s="32"/>
      <c r="N460" s="48"/>
    </row>
    <row r="461">
      <c r="E461" s="32"/>
      <c r="N461" s="48"/>
    </row>
    <row r="462">
      <c r="E462" s="32"/>
      <c r="N462" s="48"/>
    </row>
    <row r="463">
      <c r="E463" s="32"/>
      <c r="N463" s="48"/>
    </row>
    <row r="464">
      <c r="E464" s="32"/>
      <c r="N464" s="48"/>
    </row>
    <row r="465">
      <c r="E465" s="32"/>
      <c r="N465" s="48"/>
    </row>
    <row r="466">
      <c r="E466" s="32"/>
      <c r="N466" s="48"/>
    </row>
    <row r="467">
      <c r="E467" s="32"/>
      <c r="N467" s="48"/>
    </row>
    <row r="468">
      <c r="E468" s="32"/>
      <c r="N468" s="48"/>
    </row>
    <row r="469">
      <c r="E469" s="32"/>
      <c r="N469" s="48"/>
    </row>
    <row r="470">
      <c r="E470" s="32"/>
      <c r="N470" s="48"/>
    </row>
    <row r="471">
      <c r="E471" s="32"/>
      <c r="N471" s="48"/>
    </row>
    <row r="472">
      <c r="E472" s="32"/>
      <c r="N472" s="48"/>
    </row>
    <row r="473">
      <c r="E473" s="32"/>
      <c r="N473" s="48"/>
    </row>
    <row r="474">
      <c r="E474" s="32"/>
      <c r="N474" s="48"/>
    </row>
    <row r="475">
      <c r="E475" s="32"/>
      <c r="N475" s="48"/>
    </row>
    <row r="476">
      <c r="E476" s="32"/>
      <c r="N476" s="48"/>
    </row>
    <row r="477">
      <c r="E477" s="32"/>
      <c r="N477" s="48"/>
    </row>
    <row r="478">
      <c r="E478" s="32"/>
      <c r="N478" s="48"/>
    </row>
    <row r="479">
      <c r="E479" s="32"/>
      <c r="N479" s="48"/>
    </row>
    <row r="480">
      <c r="E480" s="32"/>
      <c r="N480" s="48"/>
    </row>
    <row r="481">
      <c r="E481" s="32"/>
      <c r="N481" s="48"/>
    </row>
    <row r="482">
      <c r="E482" s="32"/>
      <c r="N482" s="48"/>
    </row>
    <row r="483">
      <c r="E483" s="32"/>
      <c r="N483" s="48"/>
    </row>
    <row r="484">
      <c r="E484" s="32"/>
      <c r="N484" s="48"/>
    </row>
    <row r="485">
      <c r="E485" s="32"/>
      <c r="N485" s="48"/>
    </row>
    <row r="486">
      <c r="E486" s="32"/>
      <c r="N486" s="48"/>
    </row>
    <row r="487">
      <c r="E487" s="32"/>
      <c r="N487" s="48"/>
    </row>
    <row r="488">
      <c r="E488" s="32"/>
      <c r="N488" s="48"/>
    </row>
    <row r="489">
      <c r="E489" s="32"/>
      <c r="N489" s="48"/>
    </row>
    <row r="490">
      <c r="E490" s="32"/>
      <c r="N490" s="48"/>
    </row>
    <row r="491">
      <c r="E491" s="32"/>
      <c r="N491" s="48"/>
    </row>
    <row r="492">
      <c r="E492" s="32"/>
      <c r="N492" s="48"/>
    </row>
    <row r="493">
      <c r="E493" s="32"/>
      <c r="N493" s="48"/>
    </row>
    <row r="494">
      <c r="E494" s="32"/>
      <c r="N494" s="48"/>
    </row>
    <row r="495">
      <c r="E495" s="32"/>
      <c r="N495" s="48"/>
    </row>
    <row r="496">
      <c r="E496" s="32"/>
      <c r="N496" s="48"/>
    </row>
    <row r="497">
      <c r="E497" s="32"/>
      <c r="N497" s="48"/>
    </row>
    <row r="498">
      <c r="E498" s="32"/>
      <c r="N498" s="48"/>
    </row>
    <row r="499">
      <c r="E499" s="32"/>
      <c r="N499" s="48"/>
    </row>
    <row r="500">
      <c r="E500" s="32"/>
      <c r="N500" s="48"/>
    </row>
    <row r="501">
      <c r="E501" s="32"/>
      <c r="N501" s="48"/>
    </row>
    <row r="502">
      <c r="E502" s="32"/>
      <c r="N502" s="48"/>
    </row>
    <row r="503">
      <c r="E503" s="32"/>
      <c r="N503" s="48"/>
    </row>
    <row r="504">
      <c r="E504" s="32"/>
      <c r="N504" s="48"/>
    </row>
    <row r="505">
      <c r="E505" s="32"/>
      <c r="N505" s="48"/>
    </row>
    <row r="506">
      <c r="E506" s="32"/>
      <c r="N506" s="48"/>
    </row>
    <row r="507">
      <c r="E507" s="32"/>
      <c r="N507" s="48"/>
    </row>
    <row r="508">
      <c r="E508" s="32"/>
      <c r="N508" s="48"/>
    </row>
    <row r="509">
      <c r="E509" s="32"/>
      <c r="N509" s="48"/>
    </row>
    <row r="510">
      <c r="E510" s="32"/>
      <c r="N510" s="48"/>
    </row>
    <row r="511">
      <c r="E511" s="32"/>
      <c r="N511" s="48"/>
    </row>
    <row r="512">
      <c r="E512" s="32"/>
      <c r="N512" s="48"/>
    </row>
    <row r="513">
      <c r="E513" s="32"/>
      <c r="N513" s="48"/>
    </row>
    <row r="514">
      <c r="E514" s="32"/>
      <c r="N514" s="48"/>
    </row>
    <row r="515">
      <c r="E515" s="32"/>
      <c r="N515" s="48"/>
    </row>
    <row r="516">
      <c r="E516" s="32"/>
      <c r="N516" s="48"/>
    </row>
    <row r="517">
      <c r="E517" s="32"/>
      <c r="N517" s="48"/>
    </row>
    <row r="518">
      <c r="E518" s="32"/>
      <c r="N518" s="48"/>
    </row>
    <row r="519">
      <c r="E519" s="32"/>
      <c r="N519" s="48"/>
    </row>
    <row r="520">
      <c r="E520" s="32"/>
      <c r="N520" s="48"/>
    </row>
    <row r="521">
      <c r="E521" s="32"/>
      <c r="N521" s="48"/>
    </row>
    <row r="522">
      <c r="E522" s="32"/>
      <c r="N522" s="48"/>
    </row>
    <row r="523">
      <c r="E523" s="32"/>
      <c r="N523" s="48"/>
    </row>
    <row r="524">
      <c r="E524" s="32"/>
      <c r="N524" s="48"/>
    </row>
    <row r="525">
      <c r="E525" s="32"/>
      <c r="N525" s="48"/>
    </row>
    <row r="526">
      <c r="E526" s="32"/>
      <c r="N526" s="48"/>
    </row>
    <row r="527">
      <c r="E527" s="32"/>
      <c r="N527" s="48"/>
    </row>
    <row r="528">
      <c r="E528" s="32"/>
      <c r="N528" s="48"/>
    </row>
    <row r="529">
      <c r="E529" s="32"/>
      <c r="N529" s="48"/>
    </row>
    <row r="530">
      <c r="E530" s="32"/>
      <c r="N530" s="48"/>
    </row>
    <row r="531">
      <c r="E531" s="32"/>
      <c r="N531" s="48"/>
    </row>
    <row r="532">
      <c r="E532" s="32"/>
      <c r="N532" s="48"/>
    </row>
    <row r="533">
      <c r="E533" s="32"/>
      <c r="N533" s="48"/>
    </row>
    <row r="534">
      <c r="E534" s="32"/>
      <c r="N534" s="48"/>
    </row>
    <row r="535">
      <c r="E535" s="32"/>
      <c r="N535" s="48"/>
    </row>
    <row r="536">
      <c r="E536" s="32"/>
      <c r="N536" s="48"/>
    </row>
    <row r="537">
      <c r="E537" s="32"/>
      <c r="N537" s="48"/>
    </row>
    <row r="538">
      <c r="E538" s="32"/>
      <c r="N538" s="48"/>
    </row>
    <row r="539">
      <c r="E539" s="32"/>
      <c r="N539" s="48"/>
    </row>
    <row r="540">
      <c r="E540" s="32"/>
      <c r="N540" s="48"/>
    </row>
    <row r="541">
      <c r="E541" s="32"/>
      <c r="N541" s="48"/>
    </row>
    <row r="542">
      <c r="E542" s="32"/>
      <c r="N542" s="48"/>
    </row>
    <row r="543">
      <c r="E543" s="32"/>
      <c r="N543" s="48"/>
    </row>
    <row r="544">
      <c r="E544" s="32"/>
      <c r="N544" s="48"/>
    </row>
    <row r="545">
      <c r="E545" s="32"/>
      <c r="N545" s="48"/>
    </row>
    <row r="546">
      <c r="E546" s="32"/>
      <c r="N546" s="48"/>
    </row>
    <row r="547">
      <c r="E547" s="32"/>
      <c r="N547" s="48"/>
    </row>
    <row r="548">
      <c r="E548" s="32"/>
      <c r="N548" s="48"/>
    </row>
    <row r="549">
      <c r="E549" s="32"/>
      <c r="N549" s="48"/>
    </row>
    <row r="550">
      <c r="E550" s="32"/>
      <c r="N550" s="48"/>
    </row>
    <row r="551">
      <c r="E551" s="32"/>
      <c r="N551" s="48"/>
    </row>
    <row r="552">
      <c r="E552" s="32"/>
      <c r="N552" s="48"/>
    </row>
    <row r="553">
      <c r="E553" s="32"/>
      <c r="N553" s="48"/>
    </row>
    <row r="554">
      <c r="E554" s="32"/>
      <c r="N554" s="48"/>
    </row>
    <row r="555">
      <c r="E555" s="32"/>
      <c r="N555" s="48"/>
    </row>
    <row r="556">
      <c r="E556" s="32"/>
      <c r="N556" s="48"/>
    </row>
    <row r="557">
      <c r="E557" s="32"/>
      <c r="N557" s="48"/>
    </row>
    <row r="558">
      <c r="E558" s="32"/>
      <c r="N558" s="48"/>
    </row>
    <row r="559">
      <c r="E559" s="32"/>
      <c r="N559" s="48"/>
    </row>
    <row r="560">
      <c r="E560" s="32"/>
      <c r="N560" s="48"/>
    </row>
    <row r="561">
      <c r="E561" s="32"/>
      <c r="N561" s="48"/>
    </row>
    <row r="562">
      <c r="E562" s="32"/>
      <c r="N562" s="48"/>
    </row>
    <row r="563">
      <c r="E563" s="32"/>
      <c r="N563" s="48"/>
    </row>
    <row r="564">
      <c r="E564" s="32"/>
      <c r="N564" s="48"/>
    </row>
    <row r="565">
      <c r="E565" s="32"/>
      <c r="N565" s="48"/>
    </row>
    <row r="566">
      <c r="E566" s="32"/>
      <c r="N566" s="48"/>
    </row>
    <row r="567">
      <c r="E567" s="32"/>
      <c r="N567" s="48"/>
    </row>
    <row r="568">
      <c r="E568" s="32"/>
      <c r="N568" s="48"/>
    </row>
    <row r="569">
      <c r="E569" s="32"/>
      <c r="N569" s="48"/>
    </row>
    <row r="570">
      <c r="E570" s="32"/>
      <c r="N570" s="48"/>
    </row>
    <row r="571">
      <c r="E571" s="32"/>
      <c r="N571" s="48"/>
    </row>
    <row r="572">
      <c r="E572" s="32"/>
      <c r="N572" s="48"/>
    </row>
    <row r="573">
      <c r="E573" s="32"/>
      <c r="N573" s="48"/>
    </row>
    <row r="574">
      <c r="E574" s="32"/>
      <c r="N574" s="48"/>
    </row>
    <row r="575">
      <c r="E575" s="32"/>
      <c r="N575" s="48"/>
    </row>
    <row r="576">
      <c r="E576" s="32"/>
      <c r="N576" s="48"/>
    </row>
    <row r="577">
      <c r="E577" s="32"/>
      <c r="N577" s="48"/>
    </row>
    <row r="578">
      <c r="E578" s="32"/>
      <c r="N578" s="48"/>
    </row>
    <row r="579">
      <c r="E579" s="32"/>
      <c r="N579" s="48"/>
    </row>
    <row r="580">
      <c r="E580" s="32"/>
      <c r="N580" s="48"/>
    </row>
    <row r="581">
      <c r="E581" s="32"/>
      <c r="N581" s="48"/>
    </row>
    <row r="582">
      <c r="E582" s="32"/>
      <c r="N582" s="48"/>
    </row>
    <row r="583">
      <c r="E583" s="32"/>
      <c r="N583" s="48"/>
    </row>
    <row r="584">
      <c r="E584" s="32"/>
      <c r="N584" s="48"/>
    </row>
    <row r="585">
      <c r="E585" s="32"/>
      <c r="N585" s="48"/>
    </row>
    <row r="586">
      <c r="E586" s="32"/>
      <c r="N586" s="48"/>
    </row>
    <row r="587">
      <c r="E587" s="32"/>
      <c r="N587" s="48"/>
    </row>
    <row r="588">
      <c r="E588" s="32"/>
      <c r="N588" s="48"/>
    </row>
    <row r="589">
      <c r="E589" s="32"/>
      <c r="N589" s="48"/>
    </row>
    <row r="590">
      <c r="E590" s="32"/>
      <c r="N590" s="48"/>
    </row>
    <row r="591">
      <c r="E591" s="32"/>
      <c r="N591" s="48"/>
    </row>
    <row r="592">
      <c r="E592" s="32"/>
      <c r="N592" s="48"/>
    </row>
    <row r="593">
      <c r="E593" s="32"/>
      <c r="N593" s="48"/>
    </row>
    <row r="594">
      <c r="E594" s="32"/>
      <c r="N594" s="48"/>
    </row>
    <row r="595">
      <c r="E595" s="32"/>
      <c r="N595" s="48"/>
    </row>
    <row r="596">
      <c r="E596" s="32"/>
      <c r="N596" s="48"/>
    </row>
    <row r="597">
      <c r="E597" s="32"/>
      <c r="N597" s="48"/>
    </row>
    <row r="598">
      <c r="E598" s="32"/>
      <c r="N598" s="48"/>
    </row>
    <row r="599">
      <c r="E599" s="32"/>
      <c r="N599" s="48"/>
    </row>
    <row r="600">
      <c r="E600" s="32"/>
      <c r="N600" s="48"/>
    </row>
    <row r="601">
      <c r="E601" s="32"/>
      <c r="N601" s="48"/>
    </row>
    <row r="602">
      <c r="E602" s="32"/>
      <c r="N602" s="48"/>
    </row>
    <row r="603">
      <c r="E603" s="32"/>
      <c r="N603" s="48"/>
    </row>
    <row r="604">
      <c r="E604" s="32"/>
      <c r="N604" s="48"/>
    </row>
    <row r="605">
      <c r="E605" s="32"/>
      <c r="N605" s="48"/>
    </row>
    <row r="606">
      <c r="E606" s="32"/>
      <c r="N606" s="48"/>
    </row>
    <row r="607">
      <c r="E607" s="32"/>
      <c r="N607" s="48"/>
    </row>
    <row r="608">
      <c r="E608" s="32"/>
      <c r="N608" s="48"/>
    </row>
    <row r="609">
      <c r="E609" s="32"/>
      <c r="N609" s="48"/>
    </row>
    <row r="610">
      <c r="E610" s="32"/>
      <c r="N610" s="48"/>
    </row>
    <row r="611">
      <c r="E611" s="32"/>
      <c r="N611" s="48"/>
    </row>
    <row r="612">
      <c r="E612" s="32"/>
      <c r="N612" s="48"/>
    </row>
    <row r="613">
      <c r="E613" s="32"/>
      <c r="N613" s="48"/>
    </row>
    <row r="614">
      <c r="E614" s="32"/>
      <c r="N614" s="48"/>
    </row>
    <row r="615">
      <c r="E615" s="32"/>
      <c r="N615" s="48"/>
    </row>
    <row r="616">
      <c r="E616" s="32"/>
      <c r="N616" s="48"/>
    </row>
    <row r="617">
      <c r="E617" s="32"/>
      <c r="N617" s="48"/>
    </row>
    <row r="618">
      <c r="E618" s="32"/>
      <c r="N618" s="48"/>
    </row>
    <row r="619">
      <c r="E619" s="32"/>
      <c r="N619" s="48"/>
    </row>
    <row r="620">
      <c r="E620" s="32"/>
      <c r="N620" s="48"/>
    </row>
    <row r="621">
      <c r="E621" s="32"/>
      <c r="N621" s="48"/>
    </row>
    <row r="622">
      <c r="E622" s="32"/>
      <c r="N622" s="48"/>
    </row>
    <row r="623">
      <c r="E623" s="32"/>
      <c r="N623" s="48"/>
    </row>
    <row r="624">
      <c r="E624" s="32"/>
      <c r="N624" s="48"/>
    </row>
    <row r="625">
      <c r="E625" s="32"/>
      <c r="N625" s="48"/>
    </row>
    <row r="626">
      <c r="E626" s="32"/>
      <c r="N626" s="48"/>
    </row>
    <row r="627">
      <c r="E627" s="32"/>
      <c r="N627" s="48"/>
    </row>
    <row r="628">
      <c r="E628" s="32"/>
      <c r="N628" s="48"/>
    </row>
    <row r="629">
      <c r="E629" s="32"/>
      <c r="N629" s="48"/>
    </row>
    <row r="630">
      <c r="E630" s="32"/>
      <c r="N630" s="48"/>
    </row>
    <row r="631">
      <c r="E631" s="32"/>
      <c r="N631" s="48"/>
    </row>
    <row r="632">
      <c r="E632" s="32"/>
      <c r="N632" s="48"/>
    </row>
    <row r="633">
      <c r="E633" s="32"/>
      <c r="N633" s="48"/>
    </row>
    <row r="634">
      <c r="E634" s="32"/>
      <c r="N634" s="48"/>
    </row>
    <row r="635">
      <c r="E635" s="32"/>
      <c r="N635" s="48"/>
    </row>
    <row r="636">
      <c r="E636" s="32"/>
      <c r="N636" s="48"/>
    </row>
    <row r="637">
      <c r="E637" s="32"/>
      <c r="N637" s="48"/>
    </row>
    <row r="638">
      <c r="E638" s="32"/>
      <c r="N638" s="48"/>
    </row>
    <row r="639">
      <c r="E639" s="32"/>
      <c r="N639" s="48"/>
    </row>
    <row r="640">
      <c r="E640" s="32"/>
      <c r="N640" s="48"/>
    </row>
    <row r="641">
      <c r="E641" s="32"/>
      <c r="N641" s="48"/>
    </row>
    <row r="642">
      <c r="E642" s="32"/>
      <c r="N642" s="48"/>
    </row>
    <row r="643">
      <c r="E643" s="32"/>
      <c r="N643" s="48"/>
    </row>
    <row r="644">
      <c r="E644" s="32"/>
      <c r="N644" s="48"/>
    </row>
    <row r="645">
      <c r="E645" s="32"/>
      <c r="N645" s="48"/>
    </row>
    <row r="646">
      <c r="E646" s="32"/>
      <c r="N646" s="48"/>
    </row>
    <row r="647">
      <c r="E647" s="32"/>
      <c r="N647" s="48"/>
    </row>
    <row r="648">
      <c r="E648" s="32"/>
      <c r="N648" s="48"/>
    </row>
    <row r="649">
      <c r="E649" s="32"/>
      <c r="N649" s="48"/>
    </row>
    <row r="650">
      <c r="E650" s="32"/>
      <c r="N650" s="48"/>
    </row>
    <row r="651">
      <c r="E651" s="32"/>
      <c r="N651" s="48"/>
    </row>
    <row r="652">
      <c r="E652" s="32"/>
      <c r="N652" s="48"/>
    </row>
    <row r="653">
      <c r="E653" s="32"/>
      <c r="N653" s="48"/>
    </row>
    <row r="654">
      <c r="E654" s="32"/>
      <c r="N654" s="48"/>
    </row>
    <row r="655">
      <c r="E655" s="32"/>
      <c r="N655" s="48"/>
    </row>
    <row r="656">
      <c r="E656" s="32"/>
      <c r="N656" s="48"/>
    </row>
    <row r="657">
      <c r="E657" s="32"/>
      <c r="N657" s="48"/>
    </row>
    <row r="658">
      <c r="E658" s="32"/>
      <c r="N658" s="48"/>
    </row>
    <row r="659">
      <c r="E659" s="32"/>
      <c r="N659" s="48"/>
    </row>
    <row r="660">
      <c r="E660" s="32"/>
      <c r="N660" s="48"/>
    </row>
    <row r="661">
      <c r="E661" s="32"/>
      <c r="N661" s="48"/>
    </row>
    <row r="662">
      <c r="E662" s="32"/>
      <c r="N662" s="48"/>
    </row>
    <row r="663">
      <c r="E663" s="32"/>
      <c r="N663" s="48"/>
    </row>
    <row r="664">
      <c r="E664" s="32"/>
      <c r="N664" s="48"/>
    </row>
    <row r="665">
      <c r="E665" s="32"/>
      <c r="N665" s="48"/>
    </row>
    <row r="666">
      <c r="E666" s="32"/>
      <c r="N666" s="48"/>
    </row>
    <row r="667">
      <c r="E667" s="32"/>
      <c r="N667" s="48"/>
    </row>
    <row r="668">
      <c r="E668" s="32"/>
      <c r="N668" s="48"/>
    </row>
    <row r="669">
      <c r="E669" s="32"/>
      <c r="N669" s="48"/>
    </row>
    <row r="670">
      <c r="E670" s="32"/>
      <c r="N670" s="48"/>
    </row>
    <row r="671">
      <c r="E671" s="32"/>
      <c r="N671" s="48"/>
    </row>
    <row r="672">
      <c r="E672" s="32"/>
      <c r="N672" s="48"/>
    </row>
    <row r="673">
      <c r="E673" s="32"/>
      <c r="N673" s="48"/>
    </row>
    <row r="674">
      <c r="E674" s="32"/>
      <c r="N674" s="48"/>
    </row>
    <row r="675">
      <c r="E675" s="32"/>
      <c r="N675" s="48"/>
    </row>
    <row r="676">
      <c r="E676" s="32"/>
      <c r="N676" s="48"/>
    </row>
    <row r="677">
      <c r="E677" s="32"/>
      <c r="N677" s="48"/>
    </row>
    <row r="678">
      <c r="E678" s="32"/>
      <c r="N678" s="48"/>
    </row>
    <row r="679">
      <c r="E679" s="32"/>
      <c r="N679" s="48"/>
    </row>
    <row r="680">
      <c r="E680" s="32"/>
      <c r="N680" s="48"/>
    </row>
    <row r="681">
      <c r="E681" s="32"/>
      <c r="N681" s="48"/>
    </row>
    <row r="682">
      <c r="E682" s="32"/>
      <c r="N682" s="48"/>
    </row>
    <row r="683">
      <c r="E683" s="32"/>
      <c r="N683" s="48"/>
    </row>
    <row r="684">
      <c r="E684" s="32"/>
      <c r="N684" s="48"/>
    </row>
    <row r="685">
      <c r="E685" s="32"/>
      <c r="N685" s="48"/>
    </row>
    <row r="686">
      <c r="E686" s="32"/>
      <c r="N686" s="48"/>
    </row>
    <row r="687">
      <c r="E687" s="32"/>
      <c r="N687" s="48"/>
    </row>
    <row r="688">
      <c r="E688" s="32"/>
      <c r="N688" s="48"/>
    </row>
    <row r="689">
      <c r="E689" s="32"/>
      <c r="N689" s="48"/>
    </row>
    <row r="690">
      <c r="E690" s="32"/>
      <c r="N690" s="48"/>
    </row>
    <row r="691">
      <c r="E691" s="32"/>
      <c r="N691" s="48"/>
    </row>
    <row r="692">
      <c r="E692" s="32"/>
      <c r="N692" s="48"/>
    </row>
    <row r="693">
      <c r="E693" s="32"/>
      <c r="N693" s="48"/>
    </row>
    <row r="694">
      <c r="E694" s="32"/>
      <c r="N694" s="48"/>
    </row>
    <row r="695">
      <c r="E695" s="32"/>
      <c r="N695" s="48"/>
    </row>
    <row r="696">
      <c r="E696" s="32"/>
      <c r="N696" s="48"/>
    </row>
    <row r="697">
      <c r="E697" s="32"/>
      <c r="N697" s="48"/>
    </row>
    <row r="698">
      <c r="E698" s="32"/>
      <c r="N698" s="48"/>
    </row>
    <row r="699">
      <c r="E699" s="32"/>
      <c r="N699" s="48"/>
    </row>
    <row r="700">
      <c r="E700" s="32"/>
      <c r="N700" s="48"/>
    </row>
    <row r="701">
      <c r="E701" s="32"/>
      <c r="N701" s="48"/>
    </row>
    <row r="702">
      <c r="E702" s="32"/>
      <c r="N702" s="48"/>
    </row>
    <row r="703">
      <c r="E703" s="32"/>
      <c r="N703" s="48"/>
    </row>
    <row r="704">
      <c r="E704" s="32"/>
      <c r="N704" s="48"/>
    </row>
    <row r="705">
      <c r="E705" s="32"/>
      <c r="N705" s="48"/>
    </row>
    <row r="706">
      <c r="E706" s="32"/>
      <c r="N706" s="48"/>
    </row>
    <row r="707">
      <c r="E707" s="32"/>
      <c r="N707" s="48"/>
    </row>
    <row r="708">
      <c r="E708" s="32"/>
      <c r="N708" s="48"/>
    </row>
    <row r="709">
      <c r="E709" s="32"/>
      <c r="N709" s="48"/>
    </row>
    <row r="710">
      <c r="E710" s="32"/>
      <c r="N710" s="48"/>
    </row>
    <row r="711">
      <c r="E711" s="32"/>
      <c r="N711" s="48"/>
    </row>
    <row r="712">
      <c r="E712" s="32"/>
      <c r="N712" s="48"/>
    </row>
    <row r="713">
      <c r="E713" s="32"/>
      <c r="N713" s="48"/>
    </row>
    <row r="714">
      <c r="E714" s="32"/>
      <c r="N714" s="48"/>
    </row>
    <row r="715">
      <c r="E715" s="32"/>
      <c r="N715" s="48"/>
    </row>
    <row r="716">
      <c r="E716" s="32"/>
      <c r="N716" s="48"/>
    </row>
    <row r="717">
      <c r="E717" s="32"/>
      <c r="N717" s="48"/>
    </row>
    <row r="718">
      <c r="E718" s="32"/>
      <c r="N718" s="48"/>
    </row>
    <row r="719">
      <c r="E719" s="32"/>
      <c r="N719" s="48"/>
    </row>
    <row r="720">
      <c r="E720" s="32"/>
      <c r="N720" s="48"/>
    </row>
    <row r="721">
      <c r="E721" s="32"/>
      <c r="N721" s="48"/>
    </row>
    <row r="722">
      <c r="E722" s="32"/>
      <c r="N722" s="48"/>
    </row>
    <row r="723">
      <c r="E723" s="32"/>
      <c r="N723" s="48"/>
    </row>
    <row r="724">
      <c r="E724" s="32"/>
      <c r="N724" s="48"/>
    </row>
    <row r="725">
      <c r="E725" s="32"/>
      <c r="N725" s="48"/>
    </row>
    <row r="726">
      <c r="E726" s="32"/>
      <c r="N726" s="48"/>
    </row>
    <row r="727">
      <c r="E727" s="32"/>
      <c r="N727" s="48"/>
    </row>
    <row r="728">
      <c r="E728" s="32"/>
      <c r="N728" s="48"/>
    </row>
    <row r="729">
      <c r="E729" s="32"/>
      <c r="N729" s="48"/>
    </row>
    <row r="730">
      <c r="E730" s="32"/>
      <c r="N730" s="48"/>
    </row>
    <row r="731">
      <c r="E731" s="32"/>
      <c r="N731" s="48"/>
    </row>
    <row r="732">
      <c r="E732" s="32"/>
      <c r="N732" s="48"/>
    </row>
    <row r="733">
      <c r="E733" s="32"/>
      <c r="N733" s="48"/>
    </row>
    <row r="734">
      <c r="E734" s="32"/>
      <c r="N734" s="48"/>
    </row>
    <row r="735">
      <c r="E735" s="32"/>
      <c r="N735" s="48"/>
    </row>
    <row r="736">
      <c r="E736" s="32"/>
      <c r="N736" s="48"/>
    </row>
    <row r="737">
      <c r="E737" s="32"/>
      <c r="N737" s="48"/>
    </row>
    <row r="738">
      <c r="E738" s="32"/>
      <c r="N738" s="48"/>
    </row>
    <row r="739">
      <c r="E739" s="32"/>
      <c r="N739" s="48"/>
    </row>
    <row r="740">
      <c r="E740" s="32"/>
      <c r="N740" s="48"/>
    </row>
    <row r="741">
      <c r="E741" s="32"/>
      <c r="N741" s="48"/>
    </row>
    <row r="742">
      <c r="E742" s="32"/>
      <c r="N742" s="48"/>
    </row>
    <row r="743">
      <c r="E743" s="32"/>
      <c r="N743" s="48"/>
    </row>
    <row r="744">
      <c r="E744" s="32"/>
      <c r="N744" s="48"/>
    </row>
    <row r="745">
      <c r="E745" s="32"/>
      <c r="N745" s="48"/>
    </row>
    <row r="746">
      <c r="E746" s="32"/>
      <c r="N746" s="48"/>
    </row>
    <row r="747">
      <c r="E747" s="32"/>
      <c r="N747" s="48"/>
    </row>
    <row r="748">
      <c r="E748" s="32"/>
      <c r="N748" s="48"/>
    </row>
    <row r="749">
      <c r="E749" s="32"/>
      <c r="N749" s="48"/>
    </row>
    <row r="750">
      <c r="E750" s="32"/>
      <c r="N750" s="48"/>
    </row>
    <row r="751">
      <c r="E751" s="32"/>
      <c r="N751" s="48"/>
    </row>
    <row r="752">
      <c r="E752" s="32"/>
      <c r="N752" s="48"/>
    </row>
    <row r="753">
      <c r="E753" s="32"/>
      <c r="N753" s="48"/>
    </row>
    <row r="754">
      <c r="E754" s="32"/>
      <c r="N754" s="48"/>
    </row>
    <row r="755">
      <c r="E755" s="32"/>
      <c r="N755" s="48"/>
    </row>
    <row r="756">
      <c r="E756" s="32"/>
      <c r="N756" s="48"/>
    </row>
    <row r="757">
      <c r="E757" s="32"/>
      <c r="N757" s="48"/>
    </row>
    <row r="758">
      <c r="E758" s="32"/>
      <c r="N758" s="48"/>
    </row>
    <row r="759">
      <c r="E759" s="32"/>
      <c r="N759" s="48"/>
    </row>
    <row r="760">
      <c r="E760" s="32"/>
      <c r="N760" s="48"/>
    </row>
    <row r="761">
      <c r="E761" s="32"/>
      <c r="N761" s="48"/>
    </row>
    <row r="762">
      <c r="E762" s="32"/>
      <c r="N762" s="48"/>
    </row>
    <row r="763">
      <c r="E763" s="32"/>
      <c r="N763" s="48"/>
    </row>
    <row r="764">
      <c r="E764" s="32"/>
      <c r="N764" s="48"/>
    </row>
    <row r="765">
      <c r="E765" s="32"/>
      <c r="N765" s="48"/>
    </row>
    <row r="766">
      <c r="E766" s="32"/>
      <c r="N766" s="48"/>
    </row>
    <row r="767">
      <c r="E767" s="32"/>
      <c r="N767" s="48"/>
    </row>
    <row r="768">
      <c r="E768" s="32"/>
      <c r="N768" s="48"/>
    </row>
    <row r="769">
      <c r="E769" s="32"/>
      <c r="N769" s="48"/>
    </row>
    <row r="770">
      <c r="E770" s="32"/>
      <c r="N770" s="48"/>
    </row>
    <row r="771">
      <c r="E771" s="32"/>
      <c r="N771" s="48"/>
    </row>
    <row r="772">
      <c r="E772" s="32"/>
      <c r="N772" s="48"/>
    </row>
    <row r="773">
      <c r="E773" s="32"/>
      <c r="N773" s="48"/>
    </row>
    <row r="774">
      <c r="E774" s="32"/>
      <c r="N774" s="48"/>
    </row>
    <row r="775">
      <c r="E775" s="32"/>
      <c r="N775" s="48"/>
    </row>
    <row r="776">
      <c r="E776" s="32"/>
      <c r="N776" s="48"/>
    </row>
    <row r="777">
      <c r="E777" s="32"/>
      <c r="N777" s="48"/>
    </row>
    <row r="778">
      <c r="E778" s="32"/>
      <c r="N778" s="48"/>
    </row>
    <row r="779">
      <c r="E779" s="32"/>
      <c r="N779" s="48"/>
    </row>
    <row r="780">
      <c r="E780" s="32"/>
      <c r="N780" s="48"/>
    </row>
    <row r="781">
      <c r="E781" s="32"/>
      <c r="N781" s="48"/>
    </row>
    <row r="782">
      <c r="E782" s="32"/>
      <c r="N782" s="48"/>
    </row>
    <row r="783">
      <c r="E783" s="32"/>
      <c r="N783" s="48"/>
    </row>
    <row r="784">
      <c r="E784" s="32"/>
      <c r="N784" s="48"/>
    </row>
    <row r="785">
      <c r="E785" s="32"/>
      <c r="N785" s="48"/>
    </row>
    <row r="786">
      <c r="E786" s="32"/>
      <c r="N786" s="48"/>
    </row>
    <row r="787">
      <c r="E787" s="32"/>
      <c r="N787" s="48"/>
    </row>
    <row r="788">
      <c r="E788" s="32"/>
      <c r="N788" s="48"/>
    </row>
    <row r="789">
      <c r="E789" s="32"/>
      <c r="N789" s="48"/>
    </row>
    <row r="790">
      <c r="E790" s="32"/>
      <c r="N790" s="48"/>
    </row>
    <row r="791">
      <c r="E791" s="32"/>
      <c r="N791" s="48"/>
    </row>
    <row r="792">
      <c r="E792" s="32"/>
      <c r="N792" s="48"/>
    </row>
    <row r="793">
      <c r="E793" s="32"/>
      <c r="N793" s="48"/>
    </row>
    <row r="794">
      <c r="E794" s="32"/>
      <c r="N794" s="48"/>
    </row>
    <row r="795">
      <c r="E795" s="32"/>
      <c r="N795" s="48"/>
    </row>
    <row r="796">
      <c r="E796" s="32"/>
      <c r="N796" s="48"/>
    </row>
    <row r="797">
      <c r="E797" s="32"/>
      <c r="N797" s="48"/>
    </row>
    <row r="798">
      <c r="E798" s="32"/>
      <c r="N798" s="48"/>
    </row>
    <row r="799">
      <c r="E799" s="32"/>
      <c r="N799" s="48"/>
    </row>
    <row r="800">
      <c r="E800" s="32"/>
      <c r="N800" s="48"/>
    </row>
    <row r="801">
      <c r="E801" s="32"/>
      <c r="N801" s="48"/>
    </row>
    <row r="802">
      <c r="E802" s="32"/>
      <c r="N802" s="48"/>
    </row>
    <row r="803">
      <c r="E803" s="32"/>
      <c r="N803" s="48"/>
    </row>
    <row r="804">
      <c r="E804" s="32"/>
      <c r="N804" s="48"/>
    </row>
    <row r="805">
      <c r="E805" s="32"/>
      <c r="N805" s="48"/>
    </row>
    <row r="806">
      <c r="E806" s="32"/>
      <c r="N806" s="48"/>
    </row>
    <row r="807">
      <c r="E807" s="32"/>
      <c r="N807" s="48"/>
    </row>
    <row r="808">
      <c r="E808" s="32"/>
      <c r="N808" s="48"/>
    </row>
    <row r="809">
      <c r="E809" s="32"/>
      <c r="N809" s="48"/>
    </row>
    <row r="810">
      <c r="E810" s="32"/>
      <c r="N810" s="48"/>
    </row>
    <row r="811">
      <c r="E811" s="32"/>
      <c r="N811" s="48"/>
    </row>
    <row r="812">
      <c r="E812" s="32"/>
      <c r="N812" s="48"/>
    </row>
    <row r="813">
      <c r="E813" s="32"/>
      <c r="N813" s="48"/>
    </row>
    <row r="814">
      <c r="E814" s="32"/>
      <c r="N814" s="48"/>
    </row>
    <row r="815">
      <c r="E815" s="32"/>
      <c r="N815" s="48"/>
    </row>
    <row r="816">
      <c r="E816" s="32"/>
      <c r="N816" s="48"/>
    </row>
    <row r="817">
      <c r="E817" s="32"/>
      <c r="N817" s="48"/>
    </row>
    <row r="818">
      <c r="E818" s="32"/>
      <c r="N818" s="48"/>
    </row>
    <row r="819">
      <c r="E819" s="32"/>
      <c r="N819" s="48"/>
    </row>
    <row r="820">
      <c r="E820" s="32"/>
      <c r="N820" s="48"/>
    </row>
    <row r="821">
      <c r="E821" s="32"/>
      <c r="N821" s="48"/>
    </row>
    <row r="822">
      <c r="E822" s="32"/>
      <c r="N822" s="48"/>
    </row>
    <row r="823">
      <c r="E823" s="32"/>
      <c r="N823" s="48"/>
    </row>
    <row r="824">
      <c r="E824" s="32"/>
      <c r="N824" s="48"/>
    </row>
    <row r="825">
      <c r="E825" s="32"/>
      <c r="N825" s="48"/>
    </row>
    <row r="826">
      <c r="E826" s="32"/>
      <c r="N826" s="48"/>
    </row>
    <row r="827">
      <c r="E827" s="32"/>
      <c r="N827" s="48"/>
    </row>
    <row r="828">
      <c r="E828" s="32"/>
      <c r="N828" s="48"/>
    </row>
    <row r="829">
      <c r="E829" s="32"/>
      <c r="N829" s="48"/>
    </row>
    <row r="830">
      <c r="E830" s="32"/>
      <c r="N830" s="48"/>
    </row>
    <row r="831">
      <c r="E831" s="32"/>
      <c r="N831" s="48"/>
    </row>
    <row r="832">
      <c r="E832" s="32"/>
      <c r="N832" s="48"/>
    </row>
    <row r="833">
      <c r="E833" s="32"/>
      <c r="N833" s="48"/>
    </row>
    <row r="834">
      <c r="E834" s="32"/>
      <c r="N834" s="48"/>
    </row>
    <row r="835">
      <c r="E835" s="32"/>
      <c r="N835" s="48"/>
    </row>
    <row r="836">
      <c r="E836" s="32"/>
      <c r="N836" s="48"/>
    </row>
    <row r="837">
      <c r="E837" s="32"/>
      <c r="N837" s="48"/>
    </row>
    <row r="838">
      <c r="E838" s="32"/>
      <c r="N838" s="48"/>
    </row>
    <row r="839">
      <c r="E839" s="32"/>
      <c r="N839" s="48"/>
    </row>
    <row r="840">
      <c r="E840" s="32"/>
      <c r="N840" s="48"/>
    </row>
    <row r="841">
      <c r="E841" s="32"/>
      <c r="N841" s="48"/>
    </row>
    <row r="842">
      <c r="E842" s="32"/>
      <c r="N842" s="48"/>
    </row>
    <row r="843">
      <c r="E843" s="32"/>
      <c r="N843" s="48"/>
    </row>
    <row r="844">
      <c r="E844" s="32"/>
      <c r="N844" s="48"/>
    </row>
    <row r="845">
      <c r="E845" s="32"/>
      <c r="N845" s="48"/>
    </row>
    <row r="846">
      <c r="E846" s="32"/>
      <c r="N846" s="48"/>
    </row>
    <row r="847">
      <c r="E847" s="32"/>
      <c r="N847" s="48"/>
    </row>
    <row r="848">
      <c r="E848" s="32"/>
      <c r="N848" s="48"/>
    </row>
    <row r="849">
      <c r="E849" s="32"/>
      <c r="N849" s="48"/>
    </row>
    <row r="850">
      <c r="E850" s="32"/>
      <c r="N850" s="48"/>
    </row>
    <row r="851">
      <c r="E851" s="32"/>
      <c r="N851" s="48"/>
    </row>
    <row r="852">
      <c r="E852" s="32"/>
      <c r="N852" s="48"/>
    </row>
    <row r="853">
      <c r="E853" s="32"/>
      <c r="N853" s="48"/>
    </row>
    <row r="854">
      <c r="E854" s="32"/>
      <c r="N854" s="48"/>
    </row>
    <row r="855">
      <c r="E855" s="32"/>
      <c r="N855" s="48"/>
    </row>
    <row r="856">
      <c r="E856" s="32"/>
      <c r="N856" s="48"/>
    </row>
    <row r="857">
      <c r="E857" s="32"/>
      <c r="N857" s="48"/>
    </row>
    <row r="858">
      <c r="E858" s="32"/>
      <c r="N858" s="48"/>
    </row>
    <row r="859">
      <c r="E859" s="32"/>
      <c r="N859" s="48"/>
    </row>
    <row r="860">
      <c r="E860" s="32"/>
      <c r="N860" s="48"/>
    </row>
    <row r="861">
      <c r="E861" s="32"/>
      <c r="N861" s="48"/>
    </row>
    <row r="862">
      <c r="E862" s="32"/>
      <c r="N862" s="48"/>
    </row>
    <row r="863">
      <c r="E863" s="32"/>
      <c r="N863" s="48"/>
    </row>
    <row r="864">
      <c r="E864" s="32"/>
      <c r="N864" s="48"/>
    </row>
    <row r="865">
      <c r="E865" s="32"/>
      <c r="N865" s="48"/>
    </row>
    <row r="866">
      <c r="E866" s="32"/>
      <c r="N866" s="48"/>
    </row>
    <row r="867">
      <c r="E867" s="32"/>
      <c r="N867" s="48"/>
    </row>
    <row r="868">
      <c r="E868" s="32"/>
      <c r="N868" s="48"/>
    </row>
    <row r="869">
      <c r="E869" s="32"/>
      <c r="N869" s="48"/>
    </row>
    <row r="870">
      <c r="E870" s="32"/>
      <c r="N870" s="48"/>
    </row>
    <row r="871">
      <c r="E871" s="32"/>
      <c r="N871" s="48"/>
    </row>
    <row r="872">
      <c r="E872" s="32"/>
      <c r="N872" s="48"/>
    </row>
    <row r="873">
      <c r="E873" s="32"/>
      <c r="N873" s="48"/>
    </row>
    <row r="874">
      <c r="E874" s="32"/>
      <c r="N874" s="48"/>
    </row>
    <row r="875">
      <c r="E875" s="32"/>
      <c r="N875" s="48"/>
    </row>
    <row r="876">
      <c r="E876" s="32"/>
      <c r="N876" s="48"/>
    </row>
    <row r="877">
      <c r="E877" s="32"/>
      <c r="N877" s="48"/>
    </row>
    <row r="878">
      <c r="E878" s="32"/>
      <c r="N878" s="48"/>
    </row>
    <row r="879">
      <c r="E879" s="32"/>
      <c r="N879" s="48"/>
    </row>
    <row r="880">
      <c r="E880" s="32"/>
      <c r="N880" s="48"/>
    </row>
    <row r="881">
      <c r="E881" s="32"/>
      <c r="N881" s="48"/>
    </row>
    <row r="882">
      <c r="E882" s="32"/>
      <c r="N882" s="48"/>
    </row>
    <row r="883">
      <c r="E883" s="32"/>
      <c r="N883" s="48"/>
    </row>
    <row r="884">
      <c r="E884" s="32"/>
      <c r="N884" s="48"/>
    </row>
    <row r="885">
      <c r="E885" s="32"/>
      <c r="N885" s="48"/>
    </row>
    <row r="886">
      <c r="E886" s="32"/>
      <c r="N886" s="48"/>
    </row>
    <row r="887">
      <c r="E887" s="32"/>
      <c r="N887" s="48"/>
    </row>
    <row r="888">
      <c r="E888" s="32"/>
      <c r="N888" s="48"/>
    </row>
    <row r="889">
      <c r="E889" s="32"/>
      <c r="N889" s="48"/>
    </row>
    <row r="890">
      <c r="E890" s="32"/>
      <c r="N890" s="48"/>
    </row>
    <row r="891">
      <c r="E891" s="32"/>
      <c r="N891" s="48"/>
    </row>
    <row r="892">
      <c r="E892" s="32"/>
      <c r="N892" s="48"/>
    </row>
    <row r="893">
      <c r="E893" s="32"/>
      <c r="N893" s="48"/>
    </row>
    <row r="894">
      <c r="E894" s="32"/>
      <c r="N894" s="48"/>
    </row>
    <row r="895">
      <c r="E895" s="32"/>
      <c r="N895" s="48"/>
    </row>
    <row r="896">
      <c r="E896" s="32"/>
      <c r="N896" s="48"/>
    </row>
    <row r="897">
      <c r="E897" s="32"/>
      <c r="N897" s="48"/>
    </row>
    <row r="898">
      <c r="E898" s="32"/>
      <c r="N898" s="48"/>
    </row>
    <row r="899">
      <c r="E899" s="32"/>
      <c r="N899" s="48"/>
    </row>
    <row r="900">
      <c r="E900" s="32"/>
      <c r="N900" s="48"/>
    </row>
    <row r="901">
      <c r="E901" s="32"/>
      <c r="N901" s="48"/>
    </row>
    <row r="902">
      <c r="E902" s="32"/>
      <c r="N902" s="48"/>
    </row>
    <row r="903">
      <c r="E903" s="32"/>
      <c r="N903" s="48"/>
    </row>
    <row r="904">
      <c r="E904" s="32"/>
      <c r="N904" s="48"/>
    </row>
    <row r="905">
      <c r="E905" s="32"/>
      <c r="N905" s="48"/>
    </row>
    <row r="906">
      <c r="E906" s="32"/>
      <c r="N906" s="48"/>
    </row>
    <row r="907">
      <c r="E907" s="32"/>
      <c r="N907" s="48"/>
    </row>
    <row r="908">
      <c r="E908" s="32"/>
      <c r="N908" s="48"/>
    </row>
    <row r="909">
      <c r="E909" s="32"/>
      <c r="N909" s="48"/>
    </row>
    <row r="910">
      <c r="E910" s="32"/>
      <c r="N910" s="48"/>
    </row>
    <row r="911">
      <c r="E911" s="32"/>
      <c r="N911" s="48"/>
    </row>
    <row r="912">
      <c r="E912" s="32"/>
      <c r="N912" s="48"/>
    </row>
    <row r="913">
      <c r="E913" s="32"/>
      <c r="N913" s="48"/>
    </row>
    <row r="914">
      <c r="E914" s="32"/>
      <c r="N914" s="48"/>
    </row>
    <row r="915">
      <c r="E915" s="32"/>
      <c r="N915" s="48"/>
    </row>
    <row r="916">
      <c r="E916" s="32"/>
      <c r="N916" s="48"/>
    </row>
    <row r="917">
      <c r="E917" s="32"/>
      <c r="N917" s="48"/>
    </row>
    <row r="918">
      <c r="E918" s="32"/>
      <c r="N918" s="48"/>
    </row>
    <row r="919">
      <c r="E919" s="32"/>
      <c r="N919" s="48"/>
    </row>
    <row r="920">
      <c r="E920" s="32"/>
      <c r="N920" s="48"/>
    </row>
    <row r="921">
      <c r="E921" s="32"/>
      <c r="N921" s="48"/>
    </row>
    <row r="922">
      <c r="E922" s="32"/>
      <c r="N922" s="48"/>
    </row>
    <row r="923">
      <c r="E923" s="32"/>
      <c r="N923" s="48"/>
    </row>
    <row r="924">
      <c r="E924" s="32"/>
      <c r="N924" s="48"/>
    </row>
    <row r="925">
      <c r="E925" s="32"/>
      <c r="N925" s="48"/>
    </row>
    <row r="926">
      <c r="E926" s="32"/>
      <c r="N926" s="48"/>
    </row>
    <row r="927">
      <c r="E927" s="32"/>
      <c r="N927" s="48"/>
    </row>
    <row r="928">
      <c r="E928" s="32"/>
      <c r="N928" s="48"/>
    </row>
    <row r="929">
      <c r="E929" s="32"/>
      <c r="N929" s="48"/>
    </row>
    <row r="930">
      <c r="E930" s="32"/>
      <c r="N930" s="48"/>
    </row>
    <row r="931">
      <c r="E931" s="32"/>
      <c r="N931" s="48"/>
    </row>
    <row r="932">
      <c r="E932" s="32"/>
      <c r="N932" s="48"/>
    </row>
    <row r="933">
      <c r="E933" s="32"/>
      <c r="N933" s="48"/>
    </row>
    <row r="934">
      <c r="E934" s="32"/>
      <c r="N934" s="48"/>
    </row>
    <row r="935">
      <c r="E935" s="32"/>
      <c r="N935" s="48"/>
    </row>
    <row r="936">
      <c r="E936" s="32"/>
      <c r="N936" s="48"/>
    </row>
    <row r="937">
      <c r="E937" s="32"/>
      <c r="N937" s="48"/>
    </row>
    <row r="938">
      <c r="E938" s="32"/>
      <c r="N938" s="48"/>
    </row>
    <row r="939">
      <c r="E939" s="32"/>
      <c r="N939" s="48"/>
    </row>
    <row r="940">
      <c r="E940" s="32"/>
      <c r="N940" s="48"/>
    </row>
    <row r="941">
      <c r="E941" s="32"/>
      <c r="N941" s="48"/>
    </row>
    <row r="942">
      <c r="E942" s="32"/>
      <c r="N942" s="48"/>
    </row>
    <row r="943">
      <c r="E943" s="32"/>
      <c r="N943" s="48"/>
    </row>
    <row r="944">
      <c r="E944" s="32"/>
      <c r="N944" s="48"/>
    </row>
    <row r="945">
      <c r="E945" s="32"/>
      <c r="N945" s="48"/>
    </row>
    <row r="946">
      <c r="E946" s="32"/>
      <c r="N946" s="48"/>
    </row>
    <row r="947">
      <c r="E947" s="32"/>
      <c r="N947" s="48"/>
    </row>
    <row r="948">
      <c r="E948" s="32"/>
      <c r="N948" s="48"/>
    </row>
    <row r="949">
      <c r="E949" s="32"/>
      <c r="N949" s="48"/>
    </row>
    <row r="950">
      <c r="E950" s="32"/>
      <c r="N950" s="48"/>
    </row>
    <row r="951">
      <c r="E951" s="32"/>
      <c r="N951" s="48"/>
    </row>
    <row r="952">
      <c r="E952" s="32"/>
      <c r="N952" s="48"/>
    </row>
    <row r="953">
      <c r="E953" s="32"/>
      <c r="N953" s="48"/>
    </row>
    <row r="954">
      <c r="E954" s="32"/>
      <c r="N954" s="48"/>
    </row>
    <row r="955">
      <c r="E955" s="32"/>
      <c r="N955" s="48"/>
    </row>
    <row r="956">
      <c r="E956" s="32"/>
      <c r="N956" s="48"/>
    </row>
    <row r="957">
      <c r="E957" s="32"/>
      <c r="N957" s="48"/>
    </row>
    <row r="958">
      <c r="E958" s="32"/>
      <c r="N958" s="48"/>
    </row>
    <row r="959">
      <c r="E959" s="32"/>
      <c r="N959" s="48"/>
    </row>
    <row r="960">
      <c r="E960" s="32"/>
      <c r="N960" s="48"/>
    </row>
    <row r="961">
      <c r="E961" s="32"/>
      <c r="N961" s="48"/>
    </row>
    <row r="962">
      <c r="E962" s="32"/>
      <c r="N962" s="48"/>
    </row>
    <row r="963">
      <c r="E963" s="32"/>
      <c r="N963" s="48"/>
    </row>
    <row r="964">
      <c r="E964" s="32"/>
      <c r="N964" s="48"/>
    </row>
    <row r="965">
      <c r="E965" s="32"/>
      <c r="N965" s="48"/>
    </row>
    <row r="966">
      <c r="E966" s="32"/>
      <c r="N966" s="48"/>
    </row>
    <row r="967">
      <c r="E967" s="32"/>
      <c r="N967" s="48"/>
    </row>
    <row r="968">
      <c r="E968" s="32"/>
      <c r="N968" s="48"/>
    </row>
    <row r="969">
      <c r="E969" s="32"/>
      <c r="N969" s="48"/>
    </row>
    <row r="970">
      <c r="E970" s="32"/>
      <c r="N970" s="48"/>
    </row>
    <row r="971">
      <c r="E971" s="32"/>
      <c r="N971" s="48"/>
    </row>
    <row r="972">
      <c r="E972" s="32"/>
      <c r="N972" s="48"/>
    </row>
    <row r="973">
      <c r="E973" s="32"/>
      <c r="N973" s="48"/>
    </row>
    <row r="974">
      <c r="E974" s="32"/>
      <c r="N974" s="48"/>
    </row>
    <row r="975">
      <c r="E975" s="32"/>
      <c r="N975" s="48"/>
    </row>
    <row r="976">
      <c r="E976" s="32"/>
      <c r="N976" s="48"/>
    </row>
    <row r="977">
      <c r="E977" s="32"/>
      <c r="N977" s="48"/>
    </row>
    <row r="978">
      <c r="E978" s="32"/>
      <c r="N978" s="48"/>
    </row>
    <row r="979">
      <c r="E979" s="32"/>
      <c r="N979" s="48"/>
    </row>
    <row r="980">
      <c r="E980" s="32"/>
      <c r="N980" s="48"/>
    </row>
    <row r="981">
      <c r="E981" s="32"/>
      <c r="N981" s="48"/>
    </row>
    <row r="982">
      <c r="E982" s="32"/>
      <c r="N982" s="48"/>
    </row>
    <row r="983">
      <c r="E983" s="32"/>
      <c r="N983" s="48"/>
    </row>
    <row r="984">
      <c r="E984" s="32"/>
      <c r="N984" s="48"/>
    </row>
    <row r="985">
      <c r="E985" s="32"/>
      <c r="N985" s="48"/>
    </row>
    <row r="986">
      <c r="E986" s="32"/>
      <c r="N986" s="48"/>
    </row>
    <row r="987">
      <c r="E987" s="32"/>
      <c r="N987" s="48"/>
    </row>
    <row r="988">
      <c r="E988" s="32"/>
      <c r="N988" s="48"/>
    </row>
    <row r="989">
      <c r="E989" s="32"/>
      <c r="N989" s="48"/>
    </row>
    <row r="990">
      <c r="E990" s="32"/>
      <c r="N990" s="48"/>
    </row>
    <row r="991">
      <c r="E991" s="32"/>
      <c r="N991" s="48"/>
    </row>
    <row r="992">
      <c r="E992" s="32"/>
      <c r="N992" s="48"/>
    </row>
    <row r="993">
      <c r="E993" s="32"/>
      <c r="N993" s="48"/>
    </row>
    <row r="994">
      <c r="E994" s="32"/>
      <c r="N994" s="48"/>
    </row>
    <row r="995">
      <c r="E995" s="32"/>
      <c r="N995" s="48"/>
    </row>
    <row r="996">
      <c r="E996" s="32"/>
      <c r="N996" s="48"/>
    </row>
    <row r="997">
      <c r="E997" s="32"/>
      <c r="N997" s="48"/>
    </row>
    <row r="998">
      <c r="E998" s="32"/>
      <c r="N998" s="48"/>
    </row>
    <row r="999">
      <c r="E999" s="32"/>
      <c r="N999" s="48"/>
    </row>
  </sheetData>
  <conditionalFormatting sqref="C3:C17 C19:C20 C22 C24:C36 C40:C58 C60:C66 C79:C88 C93:C218">
    <cfRule type="containsText" dxfId="0" priority="1" operator="containsText" text="1">
      <formula>NOT(ISERROR(SEARCH(("1"),(C3))))</formula>
    </cfRule>
  </conditionalFormatting>
  <conditionalFormatting sqref="C1 C5:C7 C9:C12 C14:C15 C17:C18 C21 C23:C24 C26:C29 C31:C32 C36:C40 C42:C44 C54:C55 C58:C60 C66:C79 C81:C82 C88:C92 C94:C124 C136:C137 C160:C161 C209:C214 C218:C999">
    <cfRule type="cellIs" dxfId="1" priority="2" operator="greaterThan">
      <formula>0</formula>
    </cfRule>
  </conditionalFormatting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2.63" defaultRowHeight="15.75"/>
  <cols>
    <col customWidth="1" min="1" max="1" width="15.25"/>
    <col customWidth="1" min="2" max="2" width="13.0"/>
    <col customWidth="1" min="3" max="3" width="13.75"/>
    <col customWidth="1" min="4" max="4" width="6.75"/>
    <col customWidth="1" min="5" max="5" width="11.38"/>
    <col customWidth="1" min="6" max="6" width="8.25"/>
    <col customWidth="1" min="7" max="11" width="13.13"/>
    <col customWidth="1" min="12" max="14" width="8.25"/>
    <col customWidth="1" min="15" max="15" width="13.75"/>
    <col customWidth="1" min="16" max="16" width="13.25"/>
    <col customWidth="1" min="17" max="19" width="8.25"/>
    <col customWidth="1" min="20" max="20" width="14.75"/>
    <col customWidth="1" min="21" max="21" width="20.0"/>
    <col customWidth="1" min="22" max="52" width="8.25"/>
  </cols>
  <sheetData>
    <row r="1">
      <c r="A1" s="37" t="s">
        <v>382</v>
      </c>
      <c r="B1" s="21" t="s">
        <v>65</v>
      </c>
      <c r="C1" s="72" t="s">
        <v>78</v>
      </c>
      <c r="D1" s="72" t="s">
        <v>383</v>
      </c>
      <c r="E1" s="12" t="s">
        <v>66</v>
      </c>
      <c r="F1" s="12" t="s">
        <v>67</v>
      </c>
      <c r="G1" s="12" t="s">
        <v>68</v>
      </c>
      <c r="H1" s="13" t="s">
        <v>69</v>
      </c>
      <c r="I1" s="13" t="s">
        <v>70</v>
      </c>
      <c r="J1" s="13" t="s">
        <v>71</v>
      </c>
      <c r="K1" s="12" t="s">
        <v>72</v>
      </c>
      <c r="L1" s="12" t="s">
        <v>73</v>
      </c>
      <c r="M1" s="12" t="s">
        <v>74</v>
      </c>
      <c r="N1" s="14"/>
      <c r="O1" s="16"/>
      <c r="P1" s="16" t="s">
        <v>184</v>
      </c>
      <c r="Q1" s="16"/>
      <c r="R1" s="15"/>
      <c r="S1" s="15"/>
      <c r="T1" s="16" t="s">
        <v>75</v>
      </c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</row>
    <row r="2">
      <c r="A2" s="38" t="s">
        <v>87</v>
      </c>
      <c r="B2" s="54" t="s">
        <v>234</v>
      </c>
      <c r="C2" s="73" t="s">
        <v>384</v>
      </c>
      <c r="D2" s="58"/>
      <c r="E2" s="9" t="s">
        <v>79</v>
      </c>
      <c r="F2" s="9" t="s">
        <v>27</v>
      </c>
      <c r="G2" s="9" t="s">
        <v>43</v>
      </c>
      <c r="H2" s="74" t="s">
        <v>80</v>
      </c>
      <c r="I2" s="74" t="s">
        <v>27</v>
      </c>
      <c r="J2" s="74" t="s">
        <v>81</v>
      </c>
      <c r="K2" s="46" t="s">
        <v>80</v>
      </c>
      <c r="L2" s="46" t="s">
        <v>27</v>
      </c>
      <c r="M2" s="21" t="s">
        <v>81</v>
      </c>
      <c r="N2" s="21" t="s">
        <v>82</v>
      </c>
      <c r="P2" s="9" t="s">
        <v>83</v>
      </c>
      <c r="Q2" s="11" t="s">
        <v>84</v>
      </c>
      <c r="R2" s="9" t="s">
        <v>85</v>
      </c>
      <c r="S2" s="9" t="s">
        <v>86</v>
      </c>
      <c r="T2" s="38" t="s">
        <v>87</v>
      </c>
      <c r="U2" s="21" t="s">
        <v>88</v>
      </c>
      <c r="V2" s="21" t="s">
        <v>89</v>
      </c>
      <c r="W2" s="21" t="s">
        <v>82</v>
      </c>
      <c r="X2" s="75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</row>
    <row r="3">
      <c r="A3" s="21" t="s">
        <v>247</v>
      </c>
      <c r="B3" s="68">
        <v>1.040002008E11</v>
      </c>
      <c r="C3" s="46">
        <v>0.0</v>
      </c>
      <c r="D3" s="57"/>
      <c r="E3" s="60">
        <v>2.0</v>
      </c>
      <c r="F3" s="60">
        <v>3.0</v>
      </c>
      <c r="G3" s="61">
        <v>8.0</v>
      </c>
      <c r="H3" s="74">
        <v>8.0</v>
      </c>
      <c r="I3" s="74">
        <v>7.0</v>
      </c>
      <c r="J3" s="74">
        <v>9.0</v>
      </c>
      <c r="K3" s="57">
        <f t="shared" ref="K3:M3" si="1">E3*H3</f>
        <v>16</v>
      </c>
      <c r="L3" s="57">
        <f t="shared" si="1"/>
        <v>21</v>
      </c>
      <c r="M3" s="24">
        <f t="shared" si="1"/>
        <v>72</v>
      </c>
      <c r="N3" s="48">
        <f t="shared" ref="N3:N210" si="3">sum(K3:M3)</f>
        <v>109</v>
      </c>
      <c r="O3" s="21" t="s">
        <v>91</v>
      </c>
      <c r="P3" s="76">
        <f>average(N3:N5)</f>
        <v>159.3333333</v>
      </c>
      <c r="Q3" s="9">
        <f>MAX(N3:N5)</f>
        <v>200</v>
      </c>
      <c r="R3" s="9">
        <f>MIN(N3:N5)</f>
        <v>109</v>
      </c>
      <c r="S3" s="10">
        <f>COUNT(N3:N5)</f>
        <v>3</v>
      </c>
      <c r="T3" s="21" t="s">
        <v>248</v>
      </c>
      <c r="U3" s="21" t="s">
        <v>249</v>
      </c>
      <c r="V3" s="21" t="s">
        <v>93</v>
      </c>
      <c r="W3" s="24">
        <v>211.0</v>
      </c>
      <c r="X3" s="60"/>
      <c r="Y3" s="61"/>
      <c r="AB3" s="20"/>
    </row>
    <row r="4">
      <c r="A4" s="21" t="s">
        <v>185</v>
      </c>
      <c r="B4" s="68">
        <v>1.055072011E11</v>
      </c>
      <c r="C4" s="46">
        <v>0.0</v>
      </c>
      <c r="D4" s="58"/>
      <c r="E4" s="46">
        <v>10.0</v>
      </c>
      <c r="F4" s="46">
        <v>5.0</v>
      </c>
      <c r="G4" s="46">
        <v>6.0</v>
      </c>
      <c r="H4" s="74">
        <v>8.0</v>
      </c>
      <c r="I4" s="74">
        <v>7.0</v>
      </c>
      <c r="J4" s="74">
        <v>9.0</v>
      </c>
      <c r="K4" s="57">
        <f t="shared" ref="K4:M4" si="2">E4*H4</f>
        <v>80</v>
      </c>
      <c r="L4" s="57">
        <f t="shared" si="2"/>
        <v>35</v>
      </c>
      <c r="M4" s="24">
        <f t="shared" si="2"/>
        <v>54</v>
      </c>
      <c r="N4" s="48">
        <f t="shared" si="3"/>
        <v>169</v>
      </c>
      <c r="O4" s="21" t="s">
        <v>95</v>
      </c>
      <c r="P4" s="76">
        <f>average(N6:N10)</f>
        <v>130.4</v>
      </c>
      <c r="Q4" s="9">
        <f>MAX(N6:N10)</f>
        <v>142</v>
      </c>
      <c r="R4" s="12">
        <f>MIN(N6:N10)</f>
        <v>119</v>
      </c>
      <c r="S4" s="10">
        <f>COUNT(N6:N10)</f>
        <v>5</v>
      </c>
      <c r="T4" s="21" t="s">
        <v>90</v>
      </c>
      <c r="U4" s="21" t="s">
        <v>92</v>
      </c>
      <c r="V4" s="21" t="s">
        <v>101</v>
      </c>
      <c r="W4" s="24">
        <v>200.0</v>
      </c>
      <c r="X4" s="60"/>
      <c r="Y4" s="6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</row>
    <row r="5">
      <c r="A5" s="21" t="s">
        <v>90</v>
      </c>
      <c r="B5" s="68">
        <v>1.6111922008E11</v>
      </c>
      <c r="C5" s="9">
        <v>0.0</v>
      </c>
      <c r="D5" s="10"/>
      <c r="E5" s="77">
        <v>5.0</v>
      </c>
      <c r="F5" s="77">
        <v>10.0</v>
      </c>
      <c r="G5" s="63">
        <v>10.0</v>
      </c>
      <c r="H5" s="74">
        <v>8.0</v>
      </c>
      <c r="I5" s="74">
        <v>7.0</v>
      </c>
      <c r="J5" s="74">
        <v>9.0</v>
      </c>
      <c r="K5" s="57">
        <f t="shared" ref="K5:M5" si="4">E5*H5</f>
        <v>40</v>
      </c>
      <c r="L5" s="57">
        <f t="shared" si="4"/>
        <v>70</v>
      </c>
      <c r="M5" s="24">
        <f t="shared" si="4"/>
        <v>90</v>
      </c>
      <c r="N5" s="48">
        <f t="shared" si="3"/>
        <v>200</v>
      </c>
      <c r="O5" s="21" t="s">
        <v>98</v>
      </c>
      <c r="P5" s="23">
        <f>average(N11:N16)</f>
        <v>121.5</v>
      </c>
      <c r="Q5" s="24">
        <f>MAX(N11:N16)</f>
        <v>139</v>
      </c>
      <c r="R5" s="24">
        <f>MIN(N11:N16)</f>
        <v>109</v>
      </c>
      <c r="S5" s="10">
        <f>COUNT(N11:N16)</f>
        <v>6</v>
      </c>
      <c r="T5" s="21" t="s">
        <v>96</v>
      </c>
      <c r="U5" s="21" t="s">
        <v>92</v>
      </c>
      <c r="V5" s="21" t="s">
        <v>105</v>
      </c>
      <c r="W5" s="24">
        <v>200.0</v>
      </c>
      <c r="X5" s="77"/>
      <c r="Y5" s="63"/>
    </row>
    <row r="6">
      <c r="A6" s="21" t="s">
        <v>275</v>
      </c>
      <c r="B6" s="20">
        <v>1.055045E11</v>
      </c>
      <c r="C6" s="46">
        <v>0.0</v>
      </c>
      <c r="D6" s="78"/>
      <c r="E6" s="61">
        <v>8.0</v>
      </c>
      <c r="F6" s="61">
        <v>6.0</v>
      </c>
      <c r="G6" s="61">
        <v>4.0</v>
      </c>
      <c r="H6" s="74">
        <v>8.0</v>
      </c>
      <c r="I6" s="74">
        <v>7.0</v>
      </c>
      <c r="J6" s="74">
        <v>9.0</v>
      </c>
      <c r="K6" s="57">
        <f t="shared" ref="K6:M6" si="5">E6*H6</f>
        <v>64</v>
      </c>
      <c r="L6" s="57">
        <f t="shared" si="5"/>
        <v>42</v>
      </c>
      <c r="M6" s="24">
        <f t="shared" si="5"/>
        <v>36</v>
      </c>
      <c r="N6" s="48">
        <f t="shared" si="3"/>
        <v>142</v>
      </c>
      <c r="O6" s="21" t="s">
        <v>103</v>
      </c>
      <c r="P6" s="23">
        <f>N17</f>
        <v>200</v>
      </c>
      <c r="Q6" s="24">
        <f>N17</f>
        <v>200</v>
      </c>
      <c r="R6" s="24">
        <f>N17</f>
        <v>200</v>
      </c>
      <c r="S6" s="9">
        <v>1.0</v>
      </c>
      <c r="T6" s="21" t="s">
        <v>189</v>
      </c>
      <c r="U6" s="21" t="s">
        <v>190</v>
      </c>
      <c r="V6" s="21" t="s">
        <v>110</v>
      </c>
      <c r="W6" s="24">
        <v>198.0</v>
      </c>
      <c r="X6" s="61"/>
      <c r="Y6" s="61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</row>
    <row r="7">
      <c r="A7" s="21" t="s">
        <v>94</v>
      </c>
      <c r="B7" s="20">
        <v>1.065001001E11</v>
      </c>
      <c r="C7" s="17">
        <v>0.0</v>
      </c>
      <c r="D7" s="10"/>
      <c r="E7" s="63">
        <v>7.0</v>
      </c>
      <c r="F7" s="63">
        <v>4.0</v>
      </c>
      <c r="G7" s="63">
        <v>4.0</v>
      </c>
      <c r="H7" s="74">
        <v>8.0</v>
      </c>
      <c r="I7" s="74">
        <v>7.0</v>
      </c>
      <c r="J7" s="74">
        <v>9.0</v>
      </c>
      <c r="K7" s="57">
        <f t="shared" ref="K7:M7" si="6">E7*H7</f>
        <v>56</v>
      </c>
      <c r="L7" s="57">
        <f t="shared" si="6"/>
        <v>28</v>
      </c>
      <c r="M7" s="24">
        <f t="shared" si="6"/>
        <v>36</v>
      </c>
      <c r="N7" s="48">
        <f t="shared" si="3"/>
        <v>120</v>
      </c>
      <c r="O7" s="21" t="s">
        <v>107</v>
      </c>
      <c r="P7" s="23">
        <f>average(N18:N45)</f>
        <v>85.60714286</v>
      </c>
      <c r="Q7" s="24">
        <f>MAX(N18:N45)</f>
        <v>137</v>
      </c>
      <c r="R7" s="24">
        <f>MIN(N18:N45)</f>
        <v>40</v>
      </c>
      <c r="S7" s="10">
        <f>COUNT(N18:N45)</f>
        <v>28</v>
      </c>
      <c r="T7" s="21" t="s">
        <v>250</v>
      </c>
      <c r="U7" s="21" t="s">
        <v>251</v>
      </c>
      <c r="V7" s="21" t="s">
        <v>114</v>
      </c>
      <c r="W7" s="24">
        <v>195.0</v>
      </c>
      <c r="X7" s="63"/>
      <c r="Y7" s="63"/>
      <c r="AT7" s="20"/>
    </row>
    <row r="8">
      <c r="A8" s="21" t="s">
        <v>243</v>
      </c>
      <c r="B8" s="20">
        <v>1.065014001E11</v>
      </c>
      <c r="C8" s="46">
        <v>0.0</v>
      </c>
      <c r="D8" s="57"/>
      <c r="E8" s="63">
        <v>6.0</v>
      </c>
      <c r="F8" s="63">
        <v>5.0</v>
      </c>
      <c r="G8" s="63">
        <v>4.0</v>
      </c>
      <c r="H8" s="74">
        <v>8.0</v>
      </c>
      <c r="I8" s="74">
        <v>7.0</v>
      </c>
      <c r="J8" s="74">
        <v>9.0</v>
      </c>
      <c r="K8" s="57">
        <f t="shared" ref="K8:M8" si="7">E8*H8</f>
        <v>48</v>
      </c>
      <c r="L8" s="57">
        <f t="shared" si="7"/>
        <v>35</v>
      </c>
      <c r="M8" s="24">
        <f t="shared" si="7"/>
        <v>36</v>
      </c>
      <c r="N8" s="48">
        <f t="shared" si="3"/>
        <v>119</v>
      </c>
      <c r="O8" s="21" t="s">
        <v>112</v>
      </c>
      <c r="P8" s="23">
        <f>average(N46:N57,N142:N144)</f>
        <v>85.6</v>
      </c>
      <c r="Q8" s="24">
        <f>MAX(N46:N57,N142:N144)</f>
        <v>107</v>
      </c>
      <c r="R8" s="24">
        <f>MIN(N46:N57,N142:N144)</f>
        <v>65</v>
      </c>
      <c r="S8" s="10">
        <f>COUNT(N46:N57,N142:N144)</f>
        <v>15</v>
      </c>
      <c r="T8" s="21" t="s">
        <v>192</v>
      </c>
      <c r="U8" s="21" t="s">
        <v>221</v>
      </c>
      <c r="V8" s="21" t="s">
        <v>117</v>
      </c>
      <c r="W8" s="24">
        <v>178.0</v>
      </c>
      <c r="X8" s="63"/>
      <c r="Y8" s="63"/>
    </row>
    <row r="9">
      <c r="A9" s="21" t="s">
        <v>97</v>
      </c>
      <c r="B9" s="20">
        <v>6.16120114001E11</v>
      </c>
      <c r="C9" s="26">
        <v>0.0</v>
      </c>
      <c r="D9" s="27"/>
      <c r="E9" s="63">
        <v>6.0</v>
      </c>
      <c r="F9" s="63">
        <v>7.0</v>
      </c>
      <c r="G9" s="63">
        <v>4.0</v>
      </c>
      <c r="H9" s="74">
        <v>8.0</v>
      </c>
      <c r="I9" s="74">
        <v>7.0</v>
      </c>
      <c r="J9" s="74">
        <v>9.0</v>
      </c>
      <c r="K9" s="57">
        <f t="shared" ref="K9:M9" si="8">E9*H9</f>
        <v>48</v>
      </c>
      <c r="L9" s="57">
        <f t="shared" si="8"/>
        <v>49</v>
      </c>
      <c r="M9" s="24">
        <f t="shared" si="8"/>
        <v>36</v>
      </c>
      <c r="N9" s="48">
        <f t="shared" si="3"/>
        <v>133</v>
      </c>
      <c r="O9" s="21" t="s">
        <v>118</v>
      </c>
      <c r="P9" s="23">
        <f>average(N58:N126)</f>
        <v>73.39130435</v>
      </c>
      <c r="Q9" s="24">
        <f>MAX(N58:N126)</f>
        <v>105</v>
      </c>
      <c r="R9" s="24">
        <f>MIN(N58:N126)</f>
        <v>58</v>
      </c>
      <c r="S9" s="10">
        <f>COUNT(N58:N126)</f>
        <v>69</v>
      </c>
      <c r="T9" s="21" t="s">
        <v>185</v>
      </c>
      <c r="U9" s="21" t="s">
        <v>194</v>
      </c>
      <c r="V9" s="21" t="s">
        <v>120</v>
      </c>
      <c r="W9" s="21">
        <v>169.0</v>
      </c>
      <c r="X9" s="63"/>
      <c r="Y9" s="63"/>
    </row>
    <row r="10">
      <c r="A10" s="21" t="s">
        <v>207</v>
      </c>
      <c r="B10" s="20">
        <v>6.16121224001E11</v>
      </c>
      <c r="C10" s="46">
        <v>0.0</v>
      </c>
      <c r="D10" s="57"/>
      <c r="E10" s="61">
        <v>3.0</v>
      </c>
      <c r="F10" s="61">
        <v>6.0</v>
      </c>
      <c r="G10" s="61">
        <v>8.0</v>
      </c>
      <c r="H10" s="74">
        <v>8.0</v>
      </c>
      <c r="I10" s="74">
        <v>7.0</v>
      </c>
      <c r="J10" s="74">
        <v>9.0</v>
      </c>
      <c r="K10" s="57">
        <f t="shared" ref="K10:M10" si="9">E10*H10</f>
        <v>24</v>
      </c>
      <c r="L10" s="57">
        <f t="shared" si="9"/>
        <v>42</v>
      </c>
      <c r="M10" s="24">
        <f t="shared" si="9"/>
        <v>72</v>
      </c>
      <c r="N10" s="48">
        <f t="shared" si="3"/>
        <v>138</v>
      </c>
      <c r="O10" s="21" t="s">
        <v>385</v>
      </c>
      <c r="P10" s="23">
        <f>N127</f>
        <v>66</v>
      </c>
      <c r="Q10" s="24">
        <f>N127</f>
        <v>66</v>
      </c>
      <c r="R10" s="24">
        <f>N127</f>
        <v>66</v>
      </c>
      <c r="S10" s="9">
        <v>1.0</v>
      </c>
      <c r="T10" s="21" t="s">
        <v>195</v>
      </c>
      <c r="U10" s="21" t="s">
        <v>194</v>
      </c>
      <c r="V10" s="21" t="s">
        <v>123</v>
      </c>
      <c r="W10" s="21">
        <v>155.0</v>
      </c>
      <c r="X10" s="61"/>
      <c r="Y10" s="61"/>
    </row>
    <row r="11">
      <c r="A11" s="21" t="s">
        <v>102</v>
      </c>
      <c r="B11" s="21">
        <v>1.03000201501E11</v>
      </c>
      <c r="C11" s="12">
        <v>0.0</v>
      </c>
      <c r="D11" s="27"/>
      <c r="E11" s="77">
        <v>3.0</v>
      </c>
      <c r="F11" s="77">
        <v>4.0</v>
      </c>
      <c r="G11" s="77">
        <v>8.0</v>
      </c>
      <c r="H11" s="74">
        <v>8.0</v>
      </c>
      <c r="I11" s="74">
        <v>7.0</v>
      </c>
      <c r="J11" s="74">
        <v>9.0</v>
      </c>
      <c r="K11" s="57">
        <f t="shared" ref="K11:M11" si="10">E11*H11</f>
        <v>24</v>
      </c>
      <c r="L11" s="57">
        <f t="shared" si="10"/>
        <v>28</v>
      </c>
      <c r="M11" s="24">
        <f t="shared" si="10"/>
        <v>72</v>
      </c>
      <c r="N11" s="48">
        <f t="shared" si="3"/>
        <v>124</v>
      </c>
      <c r="O11" s="21" t="s">
        <v>197</v>
      </c>
      <c r="P11" s="23">
        <f>average(N128:N133)</f>
        <v>90.5</v>
      </c>
      <c r="Q11" s="24">
        <f>MAX(N128:N133)</f>
        <v>105</v>
      </c>
      <c r="R11" s="24">
        <f>MIN(N128:N133)</f>
        <v>74</v>
      </c>
      <c r="S11" s="24">
        <f>COUNT(N128:N133)</f>
        <v>6</v>
      </c>
      <c r="T11" s="21" t="s">
        <v>255</v>
      </c>
      <c r="U11" s="21" t="s">
        <v>256</v>
      </c>
      <c r="V11" s="21" t="s">
        <v>126</v>
      </c>
      <c r="W11" s="24">
        <v>167.0</v>
      </c>
      <c r="X11" s="77"/>
      <c r="Y11" s="77"/>
    </row>
    <row r="12">
      <c r="A12" s="21" t="s">
        <v>106</v>
      </c>
      <c r="B12" s="21">
        <v>1.030003E11</v>
      </c>
      <c r="C12" s="12">
        <v>0.0</v>
      </c>
      <c r="D12" s="27"/>
      <c r="E12" s="77">
        <v>2.0</v>
      </c>
      <c r="F12" s="77">
        <v>4.0</v>
      </c>
      <c r="G12" s="63">
        <v>8.0</v>
      </c>
      <c r="H12" s="74">
        <v>8.0</v>
      </c>
      <c r="I12" s="74">
        <v>7.0</v>
      </c>
      <c r="J12" s="74">
        <v>9.0</v>
      </c>
      <c r="K12" s="57">
        <f t="shared" ref="K12:M12" si="11">E12*H12</f>
        <v>16</v>
      </c>
      <c r="L12" s="57">
        <f t="shared" si="11"/>
        <v>28</v>
      </c>
      <c r="M12" s="24">
        <f t="shared" si="11"/>
        <v>72</v>
      </c>
      <c r="N12" s="48">
        <f t="shared" si="3"/>
        <v>116</v>
      </c>
      <c r="O12" s="21" t="s">
        <v>257</v>
      </c>
      <c r="P12" s="23">
        <f>average(N134:N136)</f>
        <v>189.6666667</v>
      </c>
      <c r="Q12" s="24">
        <f>MAX(N134:N136)</f>
        <v>211</v>
      </c>
      <c r="R12" s="24">
        <f>MIN(N134:N136)</f>
        <v>163</v>
      </c>
      <c r="S12" s="24">
        <f>COUNT(N134:N136)</f>
        <v>3</v>
      </c>
      <c r="T12" s="21" t="s">
        <v>198</v>
      </c>
      <c r="U12" s="21" t="s">
        <v>386</v>
      </c>
      <c r="V12" s="21" t="s">
        <v>214</v>
      </c>
      <c r="W12" s="24">
        <v>166.0</v>
      </c>
      <c r="X12" s="77"/>
      <c r="Y12" s="63"/>
    </row>
    <row r="13">
      <c r="A13" s="21" t="s">
        <v>252</v>
      </c>
      <c r="B13" s="21">
        <v>1.03000700101E11</v>
      </c>
      <c r="C13" s="46">
        <v>0.0</v>
      </c>
      <c r="D13" s="57"/>
      <c r="E13" s="79">
        <v>3.0</v>
      </c>
      <c r="F13" s="79">
        <v>3.0</v>
      </c>
      <c r="G13" s="62">
        <v>8.0</v>
      </c>
      <c r="H13" s="74">
        <v>8.0</v>
      </c>
      <c r="I13" s="74">
        <v>7.0</v>
      </c>
      <c r="J13" s="74">
        <v>9.0</v>
      </c>
      <c r="K13" s="57">
        <f t="shared" ref="K13:M13" si="12">E13*H13</f>
        <v>24</v>
      </c>
      <c r="L13" s="57">
        <f t="shared" si="12"/>
        <v>21</v>
      </c>
      <c r="M13" s="24">
        <f t="shared" si="12"/>
        <v>72</v>
      </c>
      <c r="N13" s="48">
        <f t="shared" si="3"/>
        <v>117</v>
      </c>
      <c r="O13" s="21" t="s">
        <v>201</v>
      </c>
      <c r="P13" s="23">
        <f t="shared" ref="P13:P17" si="14">N137</f>
        <v>153</v>
      </c>
      <c r="Q13" s="23">
        <f t="shared" ref="Q13:Q18" si="15">P13</f>
        <v>153</v>
      </c>
      <c r="R13" s="23">
        <f t="shared" ref="R13:R18" si="16">P13</f>
        <v>153</v>
      </c>
      <c r="S13" s="21">
        <v>1.0</v>
      </c>
      <c r="T13" s="21" t="s">
        <v>258</v>
      </c>
      <c r="U13" s="21" t="s">
        <v>259</v>
      </c>
      <c r="W13" s="24">
        <v>165.0</v>
      </c>
      <c r="X13" s="79"/>
      <c r="Y13" s="62"/>
    </row>
    <row r="14">
      <c r="A14" s="21" t="s">
        <v>111</v>
      </c>
      <c r="B14" s="21">
        <v>1.030008001E11</v>
      </c>
      <c r="C14" s="12">
        <v>0.0</v>
      </c>
      <c r="D14" s="27"/>
      <c r="E14" s="77">
        <v>2.0</v>
      </c>
      <c r="F14" s="77">
        <v>3.0</v>
      </c>
      <c r="G14" s="63">
        <v>8.0</v>
      </c>
      <c r="H14" s="74">
        <v>8.0</v>
      </c>
      <c r="I14" s="74">
        <v>7.0</v>
      </c>
      <c r="J14" s="74">
        <v>9.0</v>
      </c>
      <c r="K14" s="57">
        <f t="shared" ref="K14:M14" si="13">E14*H14</f>
        <v>16</v>
      </c>
      <c r="L14" s="57">
        <f t="shared" si="13"/>
        <v>21</v>
      </c>
      <c r="M14" s="24">
        <f t="shared" si="13"/>
        <v>72</v>
      </c>
      <c r="N14" s="48">
        <f t="shared" si="3"/>
        <v>109</v>
      </c>
      <c r="O14" s="21" t="s">
        <v>261</v>
      </c>
      <c r="P14" s="23">
        <f t="shared" si="14"/>
        <v>117</v>
      </c>
      <c r="Q14" s="23">
        <f t="shared" si="15"/>
        <v>117</v>
      </c>
      <c r="R14" s="23">
        <f t="shared" si="16"/>
        <v>117</v>
      </c>
      <c r="S14" s="21">
        <v>1.0</v>
      </c>
      <c r="T14" s="21" t="s">
        <v>260</v>
      </c>
      <c r="W14" s="24">
        <v>165.0</v>
      </c>
      <c r="X14" s="77"/>
      <c r="Y14" s="63"/>
    </row>
    <row r="15">
      <c r="A15" s="21" t="s">
        <v>108</v>
      </c>
      <c r="B15" s="21">
        <v>1.03000801101E11</v>
      </c>
      <c r="C15" s="12">
        <v>0.0</v>
      </c>
      <c r="D15" s="27"/>
      <c r="E15" s="77">
        <v>3.0</v>
      </c>
      <c r="F15" s="77">
        <v>4.0</v>
      </c>
      <c r="G15" s="63">
        <v>8.0</v>
      </c>
      <c r="H15" s="74">
        <v>8.0</v>
      </c>
      <c r="I15" s="74">
        <v>7.0</v>
      </c>
      <c r="J15" s="74">
        <v>9.0</v>
      </c>
      <c r="K15" s="57">
        <f t="shared" ref="K15:M15" si="17">E15*H15</f>
        <v>24</v>
      </c>
      <c r="L15" s="57">
        <f t="shared" si="17"/>
        <v>28</v>
      </c>
      <c r="M15" s="24">
        <f t="shared" si="17"/>
        <v>72</v>
      </c>
      <c r="N15" s="48">
        <f t="shared" si="3"/>
        <v>124</v>
      </c>
      <c r="O15" s="21" t="s">
        <v>264</v>
      </c>
      <c r="P15" s="23">
        <f t="shared" si="14"/>
        <v>90</v>
      </c>
      <c r="Q15" s="23">
        <f t="shared" si="15"/>
        <v>90</v>
      </c>
      <c r="R15" s="23">
        <f t="shared" si="16"/>
        <v>90</v>
      </c>
      <c r="S15" s="21">
        <v>1.0</v>
      </c>
      <c r="T15" s="21" t="s">
        <v>262</v>
      </c>
      <c r="U15" s="21" t="s">
        <v>263</v>
      </c>
      <c r="W15" s="24">
        <v>163.0</v>
      </c>
      <c r="X15" s="77"/>
      <c r="Y15" s="63"/>
    </row>
    <row r="16">
      <c r="A16" s="21" t="s">
        <v>235</v>
      </c>
      <c r="B16" s="21">
        <v>1.070025E11</v>
      </c>
      <c r="C16" s="46">
        <v>0.0</v>
      </c>
      <c r="D16" s="57"/>
      <c r="E16" s="61">
        <v>4.0</v>
      </c>
      <c r="F16" s="61">
        <v>5.0</v>
      </c>
      <c r="G16" s="61">
        <v>8.0</v>
      </c>
      <c r="H16" s="74">
        <v>8.0</v>
      </c>
      <c r="I16" s="74">
        <v>7.0</v>
      </c>
      <c r="J16" s="74">
        <v>9.0</v>
      </c>
      <c r="K16" s="57">
        <f t="shared" ref="K16:M16" si="18">E16*H16</f>
        <v>32</v>
      </c>
      <c r="L16" s="57">
        <f t="shared" si="18"/>
        <v>35</v>
      </c>
      <c r="M16" s="24">
        <f t="shared" si="18"/>
        <v>72</v>
      </c>
      <c r="N16" s="48">
        <f t="shared" si="3"/>
        <v>139</v>
      </c>
      <c r="O16" s="21" t="s">
        <v>206</v>
      </c>
      <c r="P16" s="23">
        <f t="shared" si="14"/>
        <v>90</v>
      </c>
      <c r="Q16" s="23">
        <f t="shared" si="15"/>
        <v>90</v>
      </c>
      <c r="R16" s="23">
        <f t="shared" si="16"/>
        <v>90</v>
      </c>
      <c r="S16" s="21">
        <v>1.0</v>
      </c>
      <c r="T16" s="21" t="s">
        <v>99</v>
      </c>
      <c r="U16" s="21" t="s">
        <v>100</v>
      </c>
      <c r="W16" s="24">
        <v>156.0</v>
      </c>
    </row>
    <row r="17">
      <c r="A17" s="21" t="s">
        <v>96</v>
      </c>
      <c r="B17" s="21">
        <v>1.6111922008E11</v>
      </c>
      <c r="C17" s="9">
        <v>0.0</v>
      </c>
      <c r="D17" s="10"/>
      <c r="E17" s="63">
        <v>5.0</v>
      </c>
      <c r="F17" s="63">
        <v>10.0</v>
      </c>
      <c r="G17" s="63">
        <v>10.0</v>
      </c>
      <c r="H17" s="74">
        <v>8.0</v>
      </c>
      <c r="I17" s="74">
        <v>7.0</v>
      </c>
      <c r="J17" s="74">
        <v>9.0</v>
      </c>
      <c r="K17" s="57">
        <f t="shared" ref="K17:M17" si="19">E17*H17</f>
        <v>40</v>
      </c>
      <c r="L17" s="57">
        <f t="shared" si="19"/>
        <v>70</v>
      </c>
      <c r="M17" s="24">
        <f t="shared" si="19"/>
        <v>90</v>
      </c>
      <c r="N17" s="48">
        <f t="shared" si="3"/>
        <v>200</v>
      </c>
      <c r="O17" s="21" t="s">
        <v>210</v>
      </c>
      <c r="P17" s="23">
        <f t="shared" si="14"/>
        <v>166</v>
      </c>
      <c r="Q17" s="23">
        <f t="shared" si="15"/>
        <v>166</v>
      </c>
      <c r="R17" s="23">
        <f t="shared" si="16"/>
        <v>166</v>
      </c>
      <c r="S17" s="21">
        <v>1.0</v>
      </c>
      <c r="T17" s="21" t="s">
        <v>265</v>
      </c>
      <c r="W17" s="24">
        <v>155.0</v>
      </c>
      <c r="X17" s="63"/>
      <c r="Y17" s="63"/>
    </row>
    <row r="18">
      <c r="A18" s="21" t="s">
        <v>196</v>
      </c>
      <c r="B18" s="21">
        <v>1.025002007E11</v>
      </c>
      <c r="C18" s="46">
        <v>0.0</v>
      </c>
      <c r="D18" s="57"/>
      <c r="E18" s="61">
        <v>8.0</v>
      </c>
      <c r="F18" s="61">
        <v>3.0</v>
      </c>
      <c r="G18" s="61">
        <v>4.0</v>
      </c>
      <c r="H18" s="74">
        <v>8.0</v>
      </c>
      <c r="I18" s="74">
        <v>7.0</v>
      </c>
      <c r="J18" s="74">
        <v>9.0</v>
      </c>
      <c r="K18" s="57">
        <f t="shared" ref="K18:M18" si="20">E18*H18</f>
        <v>64</v>
      </c>
      <c r="L18" s="57">
        <f t="shared" si="20"/>
        <v>21</v>
      </c>
      <c r="M18" s="24">
        <f t="shared" si="20"/>
        <v>36</v>
      </c>
      <c r="N18" s="48">
        <f t="shared" si="3"/>
        <v>121</v>
      </c>
      <c r="O18" s="21" t="s">
        <v>387</v>
      </c>
      <c r="P18" s="23">
        <f>N145</f>
        <v>91</v>
      </c>
      <c r="Q18" s="23">
        <f t="shared" si="15"/>
        <v>91</v>
      </c>
      <c r="R18" s="23">
        <f t="shared" si="16"/>
        <v>91</v>
      </c>
      <c r="S18" s="21">
        <v>1.0</v>
      </c>
      <c r="T18" s="21" t="s">
        <v>203</v>
      </c>
      <c r="W18" s="24">
        <v>153.0</v>
      </c>
      <c r="X18" s="61"/>
      <c r="Y18" s="61"/>
    </row>
    <row r="19">
      <c r="A19" s="21" t="s">
        <v>200</v>
      </c>
      <c r="B19" s="21">
        <v>1.025011005E11</v>
      </c>
      <c r="C19" s="46">
        <v>0.0</v>
      </c>
      <c r="D19" s="57"/>
      <c r="E19" s="61">
        <v>6.0</v>
      </c>
      <c r="F19" s="61">
        <v>3.0</v>
      </c>
      <c r="G19" s="61">
        <v>4.0</v>
      </c>
      <c r="H19" s="74">
        <v>8.0</v>
      </c>
      <c r="I19" s="74">
        <v>7.0</v>
      </c>
      <c r="J19" s="74">
        <v>9.0</v>
      </c>
      <c r="K19" s="57">
        <f t="shared" ref="K19:M19" si="21">E19*H19</f>
        <v>48</v>
      </c>
      <c r="L19" s="57">
        <f t="shared" si="21"/>
        <v>21</v>
      </c>
      <c r="M19" s="24">
        <f t="shared" si="21"/>
        <v>36</v>
      </c>
      <c r="N19" s="48">
        <f t="shared" si="3"/>
        <v>105</v>
      </c>
      <c r="O19" s="21" t="s">
        <v>212</v>
      </c>
      <c r="P19" s="23">
        <f>average(N146:N184)</f>
        <v>100.0769231</v>
      </c>
      <c r="Q19" s="24">
        <f>MAX(N146:N184)</f>
        <v>198</v>
      </c>
      <c r="R19" s="24">
        <f>MIN(N146:N184)</f>
        <v>48</v>
      </c>
      <c r="S19" s="9">
        <f>COUNT(N146:N184)</f>
        <v>39</v>
      </c>
      <c r="T19" s="21" t="s">
        <v>269</v>
      </c>
      <c r="W19" s="24">
        <v>151.0</v>
      </c>
      <c r="X19" s="61"/>
      <c r="Y19" s="61"/>
    </row>
    <row r="20">
      <c r="A20" s="21" t="s">
        <v>202</v>
      </c>
      <c r="B20" s="21">
        <v>1.025011011E11</v>
      </c>
      <c r="C20" s="46">
        <v>0.0</v>
      </c>
      <c r="D20" s="57"/>
      <c r="E20" s="61">
        <v>5.0</v>
      </c>
      <c r="F20" s="61">
        <v>2.0</v>
      </c>
      <c r="G20" s="61">
        <v>4.0</v>
      </c>
      <c r="H20" s="74">
        <v>8.0</v>
      </c>
      <c r="I20" s="74">
        <v>7.0</v>
      </c>
      <c r="J20" s="74">
        <v>9.0</v>
      </c>
      <c r="K20" s="57">
        <f t="shared" ref="K20:M20" si="22">E20*H20</f>
        <v>40</v>
      </c>
      <c r="L20" s="57">
        <f t="shared" si="22"/>
        <v>14</v>
      </c>
      <c r="M20" s="24">
        <f t="shared" si="22"/>
        <v>36</v>
      </c>
      <c r="N20" s="48">
        <f t="shared" si="3"/>
        <v>90</v>
      </c>
      <c r="O20" s="21" t="s">
        <v>388</v>
      </c>
      <c r="P20" s="23">
        <f>average(N185:N190)</f>
        <v>135.5</v>
      </c>
      <c r="Q20" s="24">
        <f>MAX(N185:N190)</f>
        <v>165</v>
      </c>
      <c r="R20" s="24">
        <f>MIN(N185:N190)</f>
        <v>100</v>
      </c>
      <c r="S20" s="9">
        <f>COUNT(N185:N190)</f>
        <v>6</v>
      </c>
      <c r="T20" s="21" t="s">
        <v>271</v>
      </c>
      <c r="W20" s="24">
        <v>147.0</v>
      </c>
      <c r="X20" s="61"/>
      <c r="Y20" s="61"/>
    </row>
    <row r="21">
      <c r="A21" s="21" t="s">
        <v>205</v>
      </c>
      <c r="B21" s="21">
        <v>1.02501200601E11</v>
      </c>
      <c r="C21" s="46">
        <v>0.0</v>
      </c>
      <c r="D21" s="57"/>
      <c r="E21" s="61">
        <v>9.0</v>
      </c>
      <c r="F21" s="61">
        <v>2.0</v>
      </c>
      <c r="G21" s="61">
        <v>4.0</v>
      </c>
      <c r="H21" s="74">
        <v>8.0</v>
      </c>
      <c r="I21" s="74">
        <v>7.0</v>
      </c>
      <c r="J21" s="74">
        <v>9.0</v>
      </c>
      <c r="K21" s="57">
        <f t="shared" ref="K21:M21" si="23">E21*H21</f>
        <v>72</v>
      </c>
      <c r="L21" s="57">
        <f t="shared" si="23"/>
        <v>14</v>
      </c>
      <c r="M21" s="24">
        <f t="shared" si="23"/>
        <v>36</v>
      </c>
      <c r="N21" s="48">
        <f t="shared" si="3"/>
        <v>122</v>
      </c>
      <c r="O21" s="21" t="s">
        <v>274</v>
      </c>
      <c r="P21" s="23">
        <f t="shared" ref="P21:P22" si="25">N191</f>
        <v>101</v>
      </c>
      <c r="Q21" s="23">
        <f t="shared" ref="Q21:Q22" si="26">P21</f>
        <v>101</v>
      </c>
      <c r="R21" s="23">
        <f t="shared" ref="R21:R22" si="27">P21</f>
        <v>101</v>
      </c>
      <c r="S21" s="9">
        <v>1.0</v>
      </c>
      <c r="T21" s="21" t="s">
        <v>275</v>
      </c>
      <c r="W21" s="24">
        <v>142.0</v>
      </c>
      <c r="X21" s="61"/>
      <c r="Y21" s="61"/>
    </row>
    <row r="22">
      <c r="A22" s="21" t="s">
        <v>209</v>
      </c>
      <c r="B22" s="21">
        <v>1.02501900102E11</v>
      </c>
      <c r="C22" s="46">
        <v>0.0</v>
      </c>
      <c r="D22" s="57"/>
      <c r="E22" s="61">
        <v>8.0</v>
      </c>
      <c r="F22" s="61">
        <v>3.0</v>
      </c>
      <c r="G22" s="61">
        <v>4.0</v>
      </c>
      <c r="H22" s="74">
        <v>8.0</v>
      </c>
      <c r="I22" s="74">
        <v>7.0</v>
      </c>
      <c r="J22" s="74">
        <v>9.0</v>
      </c>
      <c r="K22" s="57">
        <f t="shared" ref="K22:M22" si="24">E22*H22</f>
        <v>64</v>
      </c>
      <c r="L22" s="57">
        <f t="shared" si="24"/>
        <v>21</v>
      </c>
      <c r="M22" s="24">
        <f t="shared" si="24"/>
        <v>36</v>
      </c>
      <c r="N22" s="48">
        <f t="shared" si="3"/>
        <v>121</v>
      </c>
      <c r="O22" s="21" t="s">
        <v>276</v>
      </c>
      <c r="P22" s="23">
        <f t="shared" si="25"/>
        <v>105</v>
      </c>
      <c r="Q22" s="23">
        <f t="shared" si="26"/>
        <v>105</v>
      </c>
      <c r="R22" s="23">
        <f t="shared" si="27"/>
        <v>105</v>
      </c>
      <c r="S22" s="9">
        <v>1.0</v>
      </c>
      <c r="T22" s="21" t="s">
        <v>277</v>
      </c>
      <c r="W22" s="24">
        <v>141.0</v>
      </c>
      <c r="X22" s="61"/>
      <c r="Y22" s="61"/>
    </row>
    <row r="23">
      <c r="A23" s="21" t="s">
        <v>211</v>
      </c>
      <c r="B23" s="21">
        <v>1.025059005E11</v>
      </c>
      <c r="C23" s="46">
        <v>0.0</v>
      </c>
      <c r="D23" s="57"/>
      <c r="E23" s="61">
        <v>6.0</v>
      </c>
      <c r="F23" s="61">
        <v>5.0</v>
      </c>
      <c r="G23" s="61">
        <v>6.0</v>
      </c>
      <c r="H23" s="74">
        <v>8.0</v>
      </c>
      <c r="I23" s="74">
        <v>7.0</v>
      </c>
      <c r="J23" s="74">
        <v>9.0</v>
      </c>
      <c r="K23" s="57">
        <f t="shared" ref="K23:M23" si="28">E23*H23</f>
        <v>48</v>
      </c>
      <c r="L23" s="57">
        <f t="shared" si="28"/>
        <v>35</v>
      </c>
      <c r="M23" s="24">
        <f t="shared" si="28"/>
        <v>54</v>
      </c>
      <c r="N23" s="48">
        <f t="shared" si="3"/>
        <v>137</v>
      </c>
      <c r="O23" s="21" t="s">
        <v>218</v>
      </c>
      <c r="P23" s="23">
        <f>average(N193:N205)</f>
        <v>133.9230769</v>
      </c>
      <c r="Q23" s="24">
        <f>MAX(N193:N205)</f>
        <v>167</v>
      </c>
      <c r="R23" s="24">
        <f>MIN(N193:N205)</f>
        <v>116</v>
      </c>
      <c r="S23" s="9">
        <f>COUNT(N193:N205)</f>
        <v>13</v>
      </c>
      <c r="T23" s="21" t="s">
        <v>279</v>
      </c>
      <c r="W23" s="24">
        <v>140.0</v>
      </c>
      <c r="X23" s="61"/>
      <c r="Y23" s="61"/>
    </row>
    <row r="24">
      <c r="A24" s="9" t="s">
        <v>266</v>
      </c>
      <c r="B24" s="21">
        <v>1.030005001E11</v>
      </c>
      <c r="C24" s="9">
        <v>0.0</v>
      </c>
      <c r="D24" s="27"/>
      <c r="E24" s="63">
        <v>2.0</v>
      </c>
      <c r="F24" s="63">
        <v>3.0</v>
      </c>
      <c r="G24" s="63">
        <v>4.0</v>
      </c>
      <c r="H24" s="74">
        <v>8.0</v>
      </c>
      <c r="I24" s="74">
        <v>7.0</v>
      </c>
      <c r="J24" s="74">
        <v>9.0</v>
      </c>
      <c r="K24" s="57">
        <f t="shared" ref="K24:M24" si="29">E24*H24</f>
        <v>16</v>
      </c>
      <c r="L24" s="57">
        <f t="shared" si="29"/>
        <v>21</v>
      </c>
      <c r="M24" s="24">
        <f t="shared" si="29"/>
        <v>36</v>
      </c>
      <c r="N24" s="48">
        <f t="shared" si="3"/>
        <v>73</v>
      </c>
      <c r="O24" s="21" t="s">
        <v>281</v>
      </c>
      <c r="P24" s="23">
        <f t="shared" ref="P24:P28" si="31">N206</f>
        <v>126</v>
      </c>
      <c r="Q24" s="23">
        <f t="shared" ref="Q24:Q28" si="32">P24</f>
        <v>126</v>
      </c>
      <c r="R24" s="23">
        <f t="shared" ref="R24:R28" si="33">P24</f>
        <v>126</v>
      </c>
      <c r="S24" s="9">
        <v>1.0</v>
      </c>
      <c r="T24" s="9" t="s">
        <v>235</v>
      </c>
      <c r="W24" s="24">
        <v>139.0</v>
      </c>
      <c r="X24" s="63"/>
      <c r="Y24" s="63"/>
    </row>
    <row r="25">
      <c r="A25" s="21" t="s">
        <v>267</v>
      </c>
      <c r="B25" s="21">
        <v>1.030005004E11</v>
      </c>
      <c r="C25" s="46">
        <v>0.0</v>
      </c>
      <c r="D25" s="57"/>
      <c r="E25" s="61">
        <v>1.0</v>
      </c>
      <c r="F25" s="61">
        <v>1.0</v>
      </c>
      <c r="G25" s="61">
        <v>4.0</v>
      </c>
      <c r="H25" s="74">
        <v>8.0</v>
      </c>
      <c r="I25" s="74">
        <v>7.0</v>
      </c>
      <c r="J25" s="74">
        <v>9.0</v>
      </c>
      <c r="K25" s="57">
        <f t="shared" ref="K25:M25" si="30">E25*H25</f>
        <v>8</v>
      </c>
      <c r="L25" s="57">
        <f t="shared" si="30"/>
        <v>7</v>
      </c>
      <c r="M25" s="24">
        <f t="shared" si="30"/>
        <v>36</v>
      </c>
      <c r="N25" s="48">
        <f t="shared" si="3"/>
        <v>51</v>
      </c>
      <c r="O25" s="21" t="s">
        <v>225</v>
      </c>
      <c r="P25" s="23">
        <f t="shared" si="31"/>
        <v>106</v>
      </c>
      <c r="Q25" s="23">
        <f t="shared" si="32"/>
        <v>106</v>
      </c>
      <c r="R25" s="23">
        <f t="shared" si="33"/>
        <v>106</v>
      </c>
      <c r="S25" s="9">
        <v>1.0</v>
      </c>
      <c r="T25" s="21" t="s">
        <v>282</v>
      </c>
      <c r="W25" s="24">
        <v>139.0</v>
      </c>
      <c r="X25" s="61"/>
      <c r="Y25" s="61"/>
    </row>
    <row r="26">
      <c r="A26" s="21" t="s">
        <v>270</v>
      </c>
      <c r="B26" s="21">
        <v>1.040001001E11</v>
      </c>
      <c r="C26" s="46">
        <v>0.0</v>
      </c>
      <c r="D26" s="57"/>
      <c r="E26" s="61">
        <v>2.0</v>
      </c>
      <c r="F26" s="61">
        <v>1.0</v>
      </c>
      <c r="G26" s="61">
        <v>2.0</v>
      </c>
      <c r="H26" s="74">
        <v>8.0</v>
      </c>
      <c r="I26" s="74">
        <v>7.0</v>
      </c>
      <c r="J26" s="74">
        <v>9.0</v>
      </c>
      <c r="K26" s="57">
        <f t="shared" ref="K26:M26" si="34">E26*H26</f>
        <v>16</v>
      </c>
      <c r="L26" s="57">
        <f t="shared" si="34"/>
        <v>7</v>
      </c>
      <c r="M26" s="24">
        <f t="shared" si="34"/>
        <v>18</v>
      </c>
      <c r="N26" s="48">
        <f t="shared" si="3"/>
        <v>41</v>
      </c>
      <c r="O26" s="21" t="s">
        <v>193</v>
      </c>
      <c r="P26" s="23">
        <f t="shared" si="31"/>
        <v>178</v>
      </c>
      <c r="Q26" s="23">
        <f t="shared" si="32"/>
        <v>178</v>
      </c>
      <c r="R26" s="23">
        <f t="shared" si="33"/>
        <v>178</v>
      </c>
      <c r="S26" s="9">
        <v>1.0</v>
      </c>
      <c r="T26" s="21" t="s">
        <v>284</v>
      </c>
      <c r="W26" s="24">
        <v>139.0</v>
      </c>
      <c r="X26" s="61"/>
      <c r="Y26" s="61"/>
    </row>
    <row r="27">
      <c r="A27" s="9" t="s">
        <v>121</v>
      </c>
      <c r="B27" s="21">
        <v>1.040004005E11</v>
      </c>
      <c r="C27" s="9">
        <v>0.0</v>
      </c>
      <c r="D27" s="27"/>
      <c r="E27" s="63">
        <v>2.0</v>
      </c>
      <c r="F27" s="63">
        <v>1.0</v>
      </c>
      <c r="G27" s="63">
        <v>2.0</v>
      </c>
      <c r="H27" s="74">
        <v>8.0</v>
      </c>
      <c r="I27" s="74">
        <v>7.0</v>
      </c>
      <c r="J27" s="74">
        <v>9.0</v>
      </c>
      <c r="K27" s="57">
        <f t="shared" ref="K27:M27" si="35">E27*H27</f>
        <v>16</v>
      </c>
      <c r="L27" s="57">
        <f t="shared" si="35"/>
        <v>7</v>
      </c>
      <c r="M27" s="24">
        <f t="shared" si="35"/>
        <v>18</v>
      </c>
      <c r="N27" s="48">
        <f t="shared" si="3"/>
        <v>41</v>
      </c>
      <c r="O27" s="21" t="s">
        <v>99</v>
      </c>
      <c r="P27" s="23">
        <f t="shared" si="31"/>
        <v>156</v>
      </c>
      <c r="Q27" s="23">
        <f t="shared" si="32"/>
        <v>156</v>
      </c>
      <c r="R27" s="23">
        <f t="shared" si="33"/>
        <v>156</v>
      </c>
      <c r="S27" s="9">
        <v>1.0</v>
      </c>
      <c r="T27" s="9" t="s">
        <v>207</v>
      </c>
      <c r="W27" s="24">
        <v>138.0</v>
      </c>
      <c r="X27" s="63"/>
      <c r="Y27" s="63"/>
    </row>
    <row r="28">
      <c r="A28" s="21" t="s">
        <v>273</v>
      </c>
      <c r="B28" s="21">
        <v>1.040004013E11</v>
      </c>
      <c r="C28" s="46">
        <v>0.0</v>
      </c>
      <c r="D28" s="57"/>
      <c r="E28" s="61">
        <v>1.0</v>
      </c>
      <c r="F28" s="61">
        <v>2.0</v>
      </c>
      <c r="G28" s="61">
        <v>2.0</v>
      </c>
      <c r="H28" s="74">
        <v>8.0</v>
      </c>
      <c r="I28" s="74">
        <v>7.0</v>
      </c>
      <c r="J28" s="74">
        <v>9.0</v>
      </c>
      <c r="K28" s="57">
        <f t="shared" ref="K28:M28" si="36">E28*H28</f>
        <v>8</v>
      </c>
      <c r="L28" s="57">
        <f t="shared" si="36"/>
        <v>14</v>
      </c>
      <c r="M28" s="24">
        <f t="shared" si="36"/>
        <v>18</v>
      </c>
      <c r="N28" s="48">
        <f t="shared" si="3"/>
        <v>40</v>
      </c>
      <c r="O28" s="9" t="s">
        <v>389</v>
      </c>
      <c r="P28" s="23">
        <f t="shared" si="31"/>
        <v>112</v>
      </c>
      <c r="Q28" s="23">
        <f t="shared" si="32"/>
        <v>112</v>
      </c>
      <c r="R28" s="23">
        <f t="shared" si="33"/>
        <v>112</v>
      </c>
      <c r="S28" s="9">
        <v>1.0</v>
      </c>
      <c r="T28" s="21" t="s">
        <v>211</v>
      </c>
      <c r="W28" s="24">
        <v>137.0</v>
      </c>
      <c r="X28" s="61"/>
      <c r="Y28" s="61"/>
    </row>
    <row r="29">
      <c r="A29" s="9" t="s">
        <v>124</v>
      </c>
      <c r="B29" s="21">
        <v>1.045015001E11</v>
      </c>
      <c r="C29" s="9">
        <v>0.0</v>
      </c>
      <c r="D29" s="27"/>
      <c r="E29" s="77">
        <v>1.0</v>
      </c>
      <c r="F29" s="77">
        <v>2.0</v>
      </c>
      <c r="G29" s="63">
        <v>2.0</v>
      </c>
      <c r="H29" s="74">
        <v>8.0</v>
      </c>
      <c r="I29" s="74">
        <v>7.0</v>
      </c>
      <c r="J29" s="74">
        <v>9.0</v>
      </c>
      <c r="K29" s="57">
        <f t="shared" ref="K29:M29" si="37">E29*H29</f>
        <v>8</v>
      </c>
      <c r="L29" s="57">
        <f t="shared" si="37"/>
        <v>14</v>
      </c>
      <c r="M29" s="24">
        <f t="shared" si="37"/>
        <v>18</v>
      </c>
      <c r="N29" s="48">
        <f t="shared" si="3"/>
        <v>40</v>
      </c>
      <c r="S29" s="9"/>
      <c r="T29" s="9" t="s">
        <v>213</v>
      </c>
      <c r="W29" s="24">
        <v>137.0</v>
      </c>
      <c r="X29" s="77"/>
      <c r="Y29" s="63"/>
    </row>
    <row r="30">
      <c r="A30" s="21" t="s">
        <v>278</v>
      </c>
      <c r="B30" s="21">
        <v>1.04501500201E11</v>
      </c>
      <c r="C30" s="46">
        <v>0.0</v>
      </c>
      <c r="D30" s="57"/>
      <c r="E30" s="60">
        <v>1.0</v>
      </c>
      <c r="F30" s="60">
        <v>3.0</v>
      </c>
      <c r="G30" s="61">
        <v>2.0</v>
      </c>
      <c r="H30" s="74">
        <v>8.0</v>
      </c>
      <c r="I30" s="74">
        <v>7.0</v>
      </c>
      <c r="J30" s="74">
        <v>9.0</v>
      </c>
      <c r="K30" s="57">
        <f t="shared" ref="K30:M30" si="38">E30*H30</f>
        <v>8</v>
      </c>
      <c r="L30" s="57">
        <f t="shared" si="38"/>
        <v>21</v>
      </c>
      <c r="M30" s="24">
        <f t="shared" si="38"/>
        <v>18</v>
      </c>
      <c r="N30" s="48">
        <f t="shared" si="3"/>
        <v>47</v>
      </c>
      <c r="S30" s="9"/>
      <c r="T30" s="21" t="s">
        <v>286</v>
      </c>
      <c r="W30" s="24">
        <v>135.0</v>
      </c>
      <c r="X30" s="60"/>
      <c r="Y30" s="61"/>
    </row>
    <row r="31">
      <c r="A31" s="21" t="s">
        <v>280</v>
      </c>
      <c r="B31" s="21">
        <v>1.04502000001E11</v>
      </c>
      <c r="C31" s="46">
        <v>0.0</v>
      </c>
      <c r="D31" s="57"/>
      <c r="E31" s="60">
        <v>2.0</v>
      </c>
      <c r="F31" s="60">
        <v>7.0</v>
      </c>
      <c r="G31" s="61">
        <v>6.0</v>
      </c>
      <c r="H31" s="74">
        <v>8.0</v>
      </c>
      <c r="I31" s="74">
        <v>7.0</v>
      </c>
      <c r="J31" s="74">
        <v>9.0</v>
      </c>
      <c r="K31" s="57">
        <f t="shared" ref="K31:M31" si="39">E31*H31</f>
        <v>16</v>
      </c>
      <c r="L31" s="57">
        <f t="shared" si="39"/>
        <v>49</v>
      </c>
      <c r="M31" s="24">
        <f t="shared" si="39"/>
        <v>54</v>
      </c>
      <c r="N31" s="48">
        <f t="shared" si="3"/>
        <v>119</v>
      </c>
      <c r="S31" s="9"/>
      <c r="T31" s="21" t="s">
        <v>291</v>
      </c>
      <c r="W31" s="24">
        <v>134.0</v>
      </c>
      <c r="X31" s="60"/>
      <c r="Y31" s="61"/>
    </row>
    <row r="32">
      <c r="A32" s="9" t="s">
        <v>127</v>
      </c>
      <c r="B32" s="21">
        <v>1.045026001E11</v>
      </c>
      <c r="C32" s="9">
        <v>0.0</v>
      </c>
      <c r="D32" s="27"/>
      <c r="E32" s="77">
        <v>1.0</v>
      </c>
      <c r="F32" s="77">
        <v>3.0</v>
      </c>
      <c r="G32" s="63">
        <v>4.0</v>
      </c>
      <c r="H32" s="74">
        <v>8.0</v>
      </c>
      <c r="I32" s="74">
        <v>7.0</v>
      </c>
      <c r="J32" s="74">
        <v>9.0</v>
      </c>
      <c r="K32" s="57">
        <f t="shared" ref="K32:M32" si="40">E32*H32</f>
        <v>8</v>
      </c>
      <c r="L32" s="57">
        <f t="shared" si="40"/>
        <v>21</v>
      </c>
      <c r="M32" s="24">
        <f t="shared" si="40"/>
        <v>36</v>
      </c>
      <c r="N32" s="48">
        <f t="shared" si="3"/>
        <v>65</v>
      </c>
      <c r="S32" s="9"/>
      <c r="T32" s="9" t="s">
        <v>97</v>
      </c>
      <c r="W32" s="24">
        <v>133.0</v>
      </c>
      <c r="X32" s="77"/>
      <c r="Y32" s="63"/>
    </row>
    <row r="33">
      <c r="A33" s="21" t="s">
        <v>285</v>
      </c>
      <c r="B33" s="21">
        <v>1.055056001E11</v>
      </c>
      <c r="C33" s="46">
        <v>0.0</v>
      </c>
      <c r="D33" s="57"/>
      <c r="E33" s="61">
        <v>7.0</v>
      </c>
      <c r="F33" s="61">
        <v>5.0</v>
      </c>
      <c r="G33" s="61">
        <v>4.0</v>
      </c>
      <c r="H33" s="74">
        <v>8.0</v>
      </c>
      <c r="I33" s="74">
        <v>7.0</v>
      </c>
      <c r="J33" s="74">
        <v>9.0</v>
      </c>
      <c r="K33" s="57">
        <f t="shared" ref="K33:M33" si="41">E33*H33</f>
        <v>56</v>
      </c>
      <c r="L33" s="57">
        <f t="shared" si="41"/>
        <v>35</v>
      </c>
      <c r="M33" s="24">
        <f t="shared" si="41"/>
        <v>36</v>
      </c>
      <c r="N33" s="48">
        <f t="shared" si="3"/>
        <v>127</v>
      </c>
      <c r="S33" s="9"/>
      <c r="T33" s="21" t="s">
        <v>287</v>
      </c>
      <c r="W33" s="24">
        <v>132.0</v>
      </c>
      <c r="X33" s="61"/>
      <c r="Y33" s="61"/>
    </row>
    <row r="34">
      <c r="A34" s="21" t="s">
        <v>286</v>
      </c>
      <c r="B34" s="21">
        <v>1.05505600401E11</v>
      </c>
      <c r="C34" s="46">
        <v>0.0</v>
      </c>
      <c r="D34" s="57"/>
      <c r="E34" s="61">
        <v>8.0</v>
      </c>
      <c r="F34" s="61">
        <v>5.0</v>
      </c>
      <c r="G34" s="61">
        <v>4.0</v>
      </c>
      <c r="H34" s="74">
        <v>8.0</v>
      </c>
      <c r="I34" s="74">
        <v>7.0</v>
      </c>
      <c r="J34" s="74">
        <v>9.0</v>
      </c>
      <c r="K34" s="57">
        <f t="shared" ref="K34:M34" si="42">E34*H34</f>
        <v>64</v>
      </c>
      <c r="L34" s="57">
        <f t="shared" si="42"/>
        <v>35</v>
      </c>
      <c r="M34" s="24">
        <f t="shared" si="42"/>
        <v>36</v>
      </c>
      <c r="N34" s="48">
        <f t="shared" si="3"/>
        <v>135</v>
      </c>
      <c r="S34" s="9"/>
      <c r="T34" s="21" t="s">
        <v>296</v>
      </c>
      <c r="W34" s="24">
        <v>131.0</v>
      </c>
      <c r="X34" s="61"/>
      <c r="Y34" s="61"/>
    </row>
    <row r="35">
      <c r="A35" s="21" t="s">
        <v>287</v>
      </c>
      <c r="B35" s="21">
        <v>1.055057003E11</v>
      </c>
      <c r="C35" s="46">
        <v>0.0</v>
      </c>
      <c r="D35" s="57"/>
      <c r="E35" s="61">
        <v>8.0</v>
      </c>
      <c r="F35" s="61">
        <v>2.0</v>
      </c>
      <c r="G35" s="61">
        <v>6.0</v>
      </c>
      <c r="H35" s="74">
        <v>8.0</v>
      </c>
      <c r="I35" s="74">
        <v>7.0</v>
      </c>
      <c r="J35" s="74">
        <v>9.0</v>
      </c>
      <c r="K35" s="57">
        <f t="shared" ref="K35:M35" si="43">E35*H35</f>
        <v>64</v>
      </c>
      <c r="L35" s="57">
        <f t="shared" si="43"/>
        <v>14</v>
      </c>
      <c r="M35" s="24">
        <f t="shared" si="43"/>
        <v>54</v>
      </c>
      <c r="N35" s="48">
        <f t="shared" si="3"/>
        <v>132</v>
      </c>
      <c r="S35" s="9"/>
      <c r="T35" s="21" t="s">
        <v>298</v>
      </c>
      <c r="W35" s="24">
        <v>131.0</v>
      </c>
      <c r="X35" s="61"/>
      <c r="Y35" s="61"/>
    </row>
    <row r="36">
      <c r="A36" s="21" t="s">
        <v>288</v>
      </c>
      <c r="B36" s="21">
        <v>1.060004007E11</v>
      </c>
      <c r="C36" s="46">
        <v>0.0</v>
      </c>
      <c r="D36" s="57"/>
      <c r="E36" s="61">
        <v>2.0</v>
      </c>
      <c r="F36" s="61">
        <v>2.0</v>
      </c>
      <c r="G36" s="61">
        <v>6.0</v>
      </c>
      <c r="H36" s="74">
        <v>8.0</v>
      </c>
      <c r="I36" s="74">
        <v>7.0</v>
      </c>
      <c r="J36" s="74">
        <v>9.0</v>
      </c>
      <c r="K36" s="57">
        <f t="shared" ref="K36:M36" si="44">E36*H36</f>
        <v>16</v>
      </c>
      <c r="L36" s="57">
        <f t="shared" si="44"/>
        <v>14</v>
      </c>
      <c r="M36" s="24">
        <f t="shared" si="44"/>
        <v>54</v>
      </c>
      <c r="N36" s="48">
        <f t="shared" si="3"/>
        <v>84</v>
      </c>
      <c r="S36" s="9"/>
      <c r="T36" s="21" t="s">
        <v>300</v>
      </c>
      <c r="W36" s="24">
        <v>131.0</v>
      </c>
      <c r="X36" s="61"/>
      <c r="Y36" s="61"/>
    </row>
    <row r="37">
      <c r="A37" s="21" t="s">
        <v>289</v>
      </c>
      <c r="B37" s="21">
        <v>6.16110732004E11</v>
      </c>
      <c r="C37" s="46">
        <v>0.0</v>
      </c>
      <c r="D37" s="57"/>
      <c r="E37" s="61">
        <v>3.0</v>
      </c>
      <c r="F37" s="61">
        <v>2.0</v>
      </c>
      <c r="G37" s="61">
        <v>2.0</v>
      </c>
      <c r="H37" s="74">
        <v>8.0</v>
      </c>
      <c r="I37" s="74">
        <v>7.0</v>
      </c>
      <c r="J37" s="74">
        <v>9.0</v>
      </c>
      <c r="K37" s="57">
        <f t="shared" ref="K37:M37" si="45">E37*H37</f>
        <v>24</v>
      </c>
      <c r="L37" s="57">
        <f t="shared" si="45"/>
        <v>14</v>
      </c>
      <c r="M37" s="24">
        <f t="shared" si="45"/>
        <v>18</v>
      </c>
      <c r="N37" s="48">
        <f t="shared" si="3"/>
        <v>56</v>
      </c>
      <c r="S37" s="9"/>
      <c r="T37" s="21" t="s">
        <v>239</v>
      </c>
      <c r="W37" s="24">
        <v>130.0</v>
      </c>
      <c r="X37" s="61"/>
      <c r="Y37" s="61"/>
    </row>
    <row r="38">
      <c r="A38" s="21" t="s">
        <v>215</v>
      </c>
      <c r="B38" s="21">
        <v>7.435008E11</v>
      </c>
      <c r="C38" s="46">
        <v>0.0</v>
      </c>
      <c r="D38" s="57"/>
      <c r="E38" s="61">
        <v>7.0</v>
      </c>
      <c r="F38" s="61">
        <v>3.0</v>
      </c>
      <c r="G38" s="61">
        <v>2.0</v>
      </c>
      <c r="H38" s="74">
        <v>8.0</v>
      </c>
      <c r="I38" s="74">
        <v>7.0</v>
      </c>
      <c r="J38" s="74">
        <v>9.0</v>
      </c>
      <c r="K38" s="57">
        <f t="shared" ref="K38:M38" si="46">E38*H38</f>
        <v>56</v>
      </c>
      <c r="L38" s="57">
        <f t="shared" si="46"/>
        <v>21</v>
      </c>
      <c r="M38" s="24">
        <f t="shared" si="46"/>
        <v>18</v>
      </c>
      <c r="N38" s="48">
        <f t="shared" si="3"/>
        <v>95</v>
      </c>
      <c r="S38" s="9"/>
      <c r="T38" s="21" t="s">
        <v>217</v>
      </c>
      <c r="W38" s="24">
        <v>129.0</v>
      </c>
      <c r="X38" s="61"/>
      <c r="Y38" s="61"/>
    </row>
    <row r="39">
      <c r="A39" s="21" t="s">
        <v>238</v>
      </c>
      <c r="B39" s="21">
        <v>7.435084E11</v>
      </c>
      <c r="C39" s="46">
        <v>0.0</v>
      </c>
      <c r="D39" s="57"/>
      <c r="E39" s="61">
        <v>4.0</v>
      </c>
      <c r="F39" s="61">
        <v>2.0</v>
      </c>
      <c r="G39" s="61">
        <v>2.0</v>
      </c>
      <c r="H39" s="74">
        <v>8.0</v>
      </c>
      <c r="I39" s="74">
        <v>7.0</v>
      </c>
      <c r="J39" s="74">
        <v>9.0</v>
      </c>
      <c r="K39" s="57">
        <f t="shared" ref="K39:M39" si="47">E39*H39</f>
        <v>32</v>
      </c>
      <c r="L39" s="57">
        <f t="shared" si="47"/>
        <v>14</v>
      </c>
      <c r="M39" s="24">
        <f t="shared" si="47"/>
        <v>18</v>
      </c>
      <c r="N39" s="48">
        <f t="shared" si="3"/>
        <v>64</v>
      </c>
      <c r="S39" s="9"/>
      <c r="T39" s="21" t="s">
        <v>219</v>
      </c>
      <c r="W39" s="24">
        <v>128.0</v>
      </c>
      <c r="X39" s="61"/>
      <c r="Y39" s="61"/>
    </row>
    <row r="40">
      <c r="A40" s="21" t="s">
        <v>295</v>
      </c>
      <c r="B40" s="29">
        <v>7.435002E11</v>
      </c>
      <c r="C40" s="46">
        <v>0.0</v>
      </c>
      <c r="D40" s="57"/>
      <c r="E40" s="61">
        <v>8.0</v>
      </c>
      <c r="F40" s="61">
        <v>2.0</v>
      </c>
      <c r="G40" s="61">
        <v>2.0</v>
      </c>
      <c r="H40" s="74">
        <v>8.0</v>
      </c>
      <c r="I40" s="74">
        <v>7.0</v>
      </c>
      <c r="J40" s="74">
        <v>9.0</v>
      </c>
      <c r="K40" s="57">
        <f t="shared" ref="K40:M40" si="48">E40*H40</f>
        <v>64</v>
      </c>
      <c r="L40" s="57">
        <f t="shared" si="48"/>
        <v>14</v>
      </c>
      <c r="M40" s="24">
        <f t="shared" si="48"/>
        <v>18</v>
      </c>
      <c r="N40" s="48">
        <f t="shared" si="3"/>
        <v>96</v>
      </c>
      <c r="S40" s="9"/>
      <c r="T40" s="21" t="s">
        <v>285</v>
      </c>
      <c r="W40" s="24">
        <v>127.0</v>
      </c>
      <c r="X40" s="61"/>
      <c r="Y40" s="61"/>
    </row>
    <row r="41">
      <c r="A41" s="21" t="s">
        <v>297</v>
      </c>
      <c r="B41" s="21">
        <v>7.105000011E11</v>
      </c>
      <c r="C41" s="46">
        <v>0.0</v>
      </c>
      <c r="D41" s="46"/>
      <c r="E41" s="61">
        <v>3.0</v>
      </c>
      <c r="F41" s="61">
        <v>2.0</v>
      </c>
      <c r="G41" s="61">
        <v>4.0</v>
      </c>
      <c r="H41" s="74">
        <v>8.0</v>
      </c>
      <c r="I41" s="74">
        <v>7.0</v>
      </c>
      <c r="J41" s="74">
        <v>9.0</v>
      </c>
      <c r="K41" s="57">
        <f t="shared" ref="K41:M41" si="49">E41*H41</f>
        <v>24</v>
      </c>
      <c r="L41" s="57">
        <f t="shared" si="49"/>
        <v>14</v>
      </c>
      <c r="M41" s="24">
        <f t="shared" si="49"/>
        <v>36</v>
      </c>
      <c r="N41" s="48">
        <f t="shared" si="3"/>
        <v>74</v>
      </c>
      <c r="S41" s="9"/>
      <c r="T41" s="21" t="s">
        <v>304</v>
      </c>
      <c r="W41" s="24">
        <v>127.0</v>
      </c>
      <c r="X41" s="61"/>
      <c r="Y41" s="61"/>
    </row>
    <row r="42">
      <c r="A42" s="21" t="s">
        <v>299</v>
      </c>
      <c r="B42" s="29">
        <v>7.435084E11</v>
      </c>
      <c r="C42" s="21">
        <v>0.0</v>
      </c>
      <c r="D42" s="32"/>
      <c r="E42" s="62">
        <v>9.0</v>
      </c>
      <c r="F42" s="62">
        <v>2.0</v>
      </c>
      <c r="G42" s="62">
        <v>4.0</v>
      </c>
      <c r="H42" s="74">
        <v>8.0</v>
      </c>
      <c r="I42" s="74">
        <v>7.0</v>
      </c>
      <c r="J42" s="74">
        <v>9.0</v>
      </c>
      <c r="K42" s="57">
        <f t="shared" ref="K42:M42" si="50">E42*H42</f>
        <v>72</v>
      </c>
      <c r="L42" s="57">
        <f t="shared" si="50"/>
        <v>14</v>
      </c>
      <c r="M42" s="24">
        <f t="shared" si="50"/>
        <v>36</v>
      </c>
      <c r="N42" s="48">
        <f t="shared" si="3"/>
        <v>122</v>
      </c>
      <c r="S42" s="9"/>
      <c r="T42" s="21" t="s">
        <v>306</v>
      </c>
      <c r="W42" s="24">
        <v>126.0</v>
      </c>
      <c r="X42" s="62"/>
      <c r="Y42" s="62"/>
    </row>
    <row r="43">
      <c r="A43" s="9" t="s">
        <v>301</v>
      </c>
      <c r="B43" s="21">
        <v>7.106000013E11</v>
      </c>
      <c r="C43" s="9">
        <v>0.0</v>
      </c>
      <c r="D43" s="27"/>
      <c r="E43" s="63">
        <v>1.0</v>
      </c>
      <c r="F43" s="63">
        <v>3.0</v>
      </c>
      <c r="G43" s="63">
        <v>2.0</v>
      </c>
      <c r="H43" s="74">
        <v>8.0</v>
      </c>
      <c r="I43" s="74">
        <v>7.0</v>
      </c>
      <c r="J43" s="74">
        <v>9.0</v>
      </c>
      <c r="K43" s="57">
        <f t="shared" ref="K43:M43" si="51">E43*H43</f>
        <v>8</v>
      </c>
      <c r="L43" s="57">
        <f t="shared" si="51"/>
        <v>21</v>
      </c>
      <c r="M43" s="24">
        <f t="shared" si="51"/>
        <v>18</v>
      </c>
      <c r="N43" s="48">
        <f t="shared" si="3"/>
        <v>47</v>
      </c>
      <c r="S43" s="9"/>
      <c r="T43" s="9" t="s">
        <v>308</v>
      </c>
      <c r="W43" s="24">
        <v>125.0</v>
      </c>
      <c r="X43" s="63"/>
      <c r="Y43" s="63"/>
    </row>
    <row r="44">
      <c r="A44" s="9" t="s">
        <v>129</v>
      </c>
      <c r="B44" s="9">
        <v>1.055034006E11</v>
      </c>
      <c r="C44" s="9">
        <v>0.0</v>
      </c>
      <c r="D44" s="27"/>
      <c r="E44" s="63">
        <v>4.0</v>
      </c>
      <c r="F44" s="63">
        <v>3.0</v>
      </c>
      <c r="G44" s="63">
        <v>2.0</v>
      </c>
      <c r="H44" s="74">
        <v>8.0</v>
      </c>
      <c r="I44" s="74">
        <v>7.0</v>
      </c>
      <c r="J44" s="74">
        <v>9.0</v>
      </c>
      <c r="K44" s="57">
        <f t="shared" ref="K44:M44" si="52">E44*H44</f>
        <v>32</v>
      </c>
      <c r="L44" s="57">
        <f t="shared" si="52"/>
        <v>21</v>
      </c>
      <c r="M44" s="24">
        <f t="shared" si="52"/>
        <v>18</v>
      </c>
      <c r="N44" s="48">
        <f t="shared" si="3"/>
        <v>71</v>
      </c>
      <c r="S44" s="9"/>
      <c r="T44" s="9" t="s">
        <v>102</v>
      </c>
      <c r="W44" s="24">
        <v>124.0</v>
      </c>
      <c r="X44" s="63"/>
      <c r="Y44" s="63"/>
    </row>
    <row r="45">
      <c r="A45" s="21" t="s">
        <v>302</v>
      </c>
      <c r="B45" s="29">
        <v>7.8015043E10</v>
      </c>
      <c r="C45" s="9">
        <v>0.0</v>
      </c>
      <c r="D45" s="27"/>
      <c r="E45" s="63">
        <v>3.0</v>
      </c>
      <c r="F45" s="63">
        <v>3.0</v>
      </c>
      <c r="G45" s="63">
        <v>4.0</v>
      </c>
      <c r="H45" s="74">
        <v>8.0</v>
      </c>
      <c r="I45" s="74">
        <v>7.0</v>
      </c>
      <c r="J45" s="74">
        <v>9.0</v>
      </c>
      <c r="K45" s="57">
        <f t="shared" ref="K45:M45" si="53">E45*H45</f>
        <v>24</v>
      </c>
      <c r="L45" s="57">
        <f t="shared" si="53"/>
        <v>21</v>
      </c>
      <c r="M45" s="24">
        <f t="shared" si="53"/>
        <v>36</v>
      </c>
      <c r="N45" s="48">
        <f t="shared" si="3"/>
        <v>81</v>
      </c>
      <c r="S45" s="21"/>
      <c r="T45" s="21" t="s">
        <v>108</v>
      </c>
      <c r="W45" s="24">
        <v>124.0</v>
      </c>
      <c r="X45" s="63"/>
      <c r="Y45" s="63"/>
    </row>
    <row r="46">
      <c r="A46" s="21" t="s">
        <v>241</v>
      </c>
      <c r="B46" s="21">
        <v>1.5110611E11</v>
      </c>
      <c r="C46" s="46">
        <v>0.0</v>
      </c>
      <c r="D46" s="57"/>
      <c r="E46" s="61">
        <v>3.0</v>
      </c>
      <c r="F46" s="61">
        <v>3.0</v>
      </c>
      <c r="G46" s="61">
        <v>4.0</v>
      </c>
      <c r="H46" s="74">
        <v>8.0</v>
      </c>
      <c r="I46" s="74">
        <v>7.0</v>
      </c>
      <c r="J46" s="74">
        <v>9.0</v>
      </c>
      <c r="K46" s="57">
        <f t="shared" ref="K46:M46" si="54">E46*H46</f>
        <v>24</v>
      </c>
      <c r="L46" s="57">
        <f t="shared" si="54"/>
        <v>21</v>
      </c>
      <c r="M46" s="24">
        <f t="shared" si="54"/>
        <v>36</v>
      </c>
      <c r="N46" s="48">
        <f t="shared" si="3"/>
        <v>81</v>
      </c>
      <c r="T46" s="21" t="s">
        <v>312</v>
      </c>
      <c r="W46" s="24">
        <v>124.0</v>
      </c>
      <c r="X46" s="61"/>
      <c r="Y46" s="61"/>
    </row>
    <row r="47">
      <c r="A47" s="21" t="s">
        <v>303</v>
      </c>
      <c r="B47" s="21">
        <v>1.6111931001E11</v>
      </c>
      <c r="C47" s="46">
        <v>0.0</v>
      </c>
      <c r="D47" s="57"/>
      <c r="E47" s="61">
        <v>4.0</v>
      </c>
      <c r="F47" s="61">
        <v>3.0</v>
      </c>
      <c r="G47" s="61">
        <v>6.0</v>
      </c>
      <c r="H47" s="74">
        <v>8.0</v>
      </c>
      <c r="I47" s="74">
        <v>7.0</v>
      </c>
      <c r="J47" s="74">
        <v>9.0</v>
      </c>
      <c r="K47" s="57">
        <f t="shared" ref="K47:M47" si="55">E47*H47</f>
        <v>32</v>
      </c>
      <c r="L47" s="57">
        <f t="shared" si="55"/>
        <v>21</v>
      </c>
      <c r="M47" s="24">
        <f t="shared" si="55"/>
        <v>54</v>
      </c>
      <c r="N47" s="48">
        <f t="shared" si="3"/>
        <v>107</v>
      </c>
      <c r="T47" s="21" t="s">
        <v>222</v>
      </c>
      <c r="W47" s="24">
        <v>124.0</v>
      </c>
      <c r="X47" s="61"/>
      <c r="Y47" s="61"/>
    </row>
    <row r="48">
      <c r="A48" s="21" t="s">
        <v>307</v>
      </c>
      <c r="B48" s="21">
        <v>1.6111934E11</v>
      </c>
      <c r="C48" s="46">
        <v>0.0</v>
      </c>
      <c r="D48" s="57"/>
      <c r="E48" s="61">
        <v>2.0</v>
      </c>
      <c r="F48" s="61">
        <v>3.0</v>
      </c>
      <c r="G48" s="61">
        <v>6.0</v>
      </c>
      <c r="H48" s="74">
        <v>8.0</v>
      </c>
      <c r="I48" s="74">
        <v>7.0</v>
      </c>
      <c r="J48" s="74">
        <v>9.0</v>
      </c>
      <c r="K48" s="57">
        <f t="shared" ref="K48:M48" si="56">E48*H48</f>
        <v>16</v>
      </c>
      <c r="L48" s="57">
        <f t="shared" si="56"/>
        <v>21</v>
      </c>
      <c r="M48" s="24">
        <f t="shared" si="56"/>
        <v>54</v>
      </c>
      <c r="N48" s="48">
        <f t="shared" si="3"/>
        <v>91</v>
      </c>
      <c r="T48" s="21" t="s">
        <v>315</v>
      </c>
      <c r="W48" s="24">
        <v>123.0</v>
      </c>
      <c r="X48" s="61"/>
      <c r="Y48" s="61"/>
    </row>
    <row r="49">
      <c r="A49" s="21" t="s">
        <v>310</v>
      </c>
      <c r="B49" s="21">
        <v>1.6111942001E11</v>
      </c>
      <c r="C49" s="46">
        <v>0.0</v>
      </c>
      <c r="D49" s="57"/>
      <c r="E49" s="61">
        <v>2.0</v>
      </c>
      <c r="F49" s="61">
        <v>4.0</v>
      </c>
      <c r="G49" s="61">
        <v>6.0</v>
      </c>
      <c r="H49" s="74">
        <v>8.0</v>
      </c>
      <c r="I49" s="74">
        <v>7.0</v>
      </c>
      <c r="J49" s="74">
        <v>9.0</v>
      </c>
      <c r="K49" s="57">
        <f t="shared" ref="K49:M49" si="57">E49*H49</f>
        <v>16</v>
      </c>
      <c r="L49" s="57">
        <f t="shared" si="57"/>
        <v>28</v>
      </c>
      <c r="M49" s="24">
        <f t="shared" si="57"/>
        <v>54</v>
      </c>
      <c r="N49" s="48">
        <f t="shared" si="3"/>
        <v>98</v>
      </c>
      <c r="T49" s="21" t="s">
        <v>317</v>
      </c>
      <c r="W49" s="24">
        <v>123.0</v>
      </c>
      <c r="X49" s="61"/>
      <c r="Y49" s="61"/>
    </row>
    <row r="50">
      <c r="A50" s="21" t="s">
        <v>311</v>
      </c>
      <c r="B50" s="21">
        <v>1.6111943001E11</v>
      </c>
      <c r="C50" s="46">
        <v>0.0</v>
      </c>
      <c r="D50" s="57"/>
      <c r="E50" s="61">
        <v>1.0</v>
      </c>
      <c r="F50" s="61">
        <v>4.0</v>
      </c>
      <c r="G50" s="61">
        <v>6.0</v>
      </c>
      <c r="H50" s="74">
        <v>8.0</v>
      </c>
      <c r="I50" s="74">
        <v>7.0</v>
      </c>
      <c r="J50" s="74">
        <v>9.0</v>
      </c>
      <c r="K50" s="57">
        <f t="shared" ref="K50:M50" si="58">E50*H50</f>
        <v>8</v>
      </c>
      <c r="L50" s="57">
        <f t="shared" si="58"/>
        <v>28</v>
      </c>
      <c r="M50" s="24">
        <f t="shared" si="58"/>
        <v>54</v>
      </c>
      <c r="N50" s="48">
        <f t="shared" si="3"/>
        <v>90</v>
      </c>
      <c r="T50" s="21" t="s">
        <v>205</v>
      </c>
      <c r="W50" s="24">
        <v>122.0</v>
      </c>
      <c r="X50" s="61"/>
      <c r="Y50" s="61"/>
    </row>
    <row r="51">
      <c r="A51" s="21" t="s">
        <v>313</v>
      </c>
      <c r="B51" s="21">
        <v>1.611301E11</v>
      </c>
      <c r="C51" s="46">
        <v>0.0</v>
      </c>
      <c r="D51" s="57"/>
      <c r="E51" s="61">
        <v>1.0</v>
      </c>
      <c r="F51" s="61">
        <v>3.0</v>
      </c>
      <c r="G51" s="61">
        <v>6.0</v>
      </c>
      <c r="H51" s="74">
        <v>8.0</v>
      </c>
      <c r="I51" s="74">
        <v>7.0</v>
      </c>
      <c r="J51" s="74">
        <v>9.0</v>
      </c>
      <c r="K51" s="57">
        <f t="shared" ref="K51:M51" si="59">E51*H51</f>
        <v>8</v>
      </c>
      <c r="L51" s="57">
        <f t="shared" si="59"/>
        <v>21</v>
      </c>
      <c r="M51" s="24">
        <f t="shared" si="59"/>
        <v>54</v>
      </c>
      <c r="N51" s="48">
        <f t="shared" si="3"/>
        <v>83</v>
      </c>
      <c r="T51" s="21" t="s">
        <v>299</v>
      </c>
      <c r="W51" s="24">
        <v>122.0</v>
      </c>
      <c r="X51" s="61"/>
      <c r="Y51" s="61"/>
    </row>
    <row r="52">
      <c r="A52" s="21" t="s">
        <v>314</v>
      </c>
      <c r="B52" s="21">
        <v>1.6113023001E11</v>
      </c>
      <c r="C52" s="46">
        <v>0.0</v>
      </c>
      <c r="D52" s="57"/>
      <c r="E52" s="61">
        <v>1.0</v>
      </c>
      <c r="F52" s="61">
        <v>3.0</v>
      </c>
      <c r="G52" s="61">
        <v>6.0</v>
      </c>
      <c r="H52" s="74">
        <v>8.0</v>
      </c>
      <c r="I52" s="74">
        <v>7.0</v>
      </c>
      <c r="J52" s="74">
        <v>9.0</v>
      </c>
      <c r="K52" s="57">
        <f t="shared" ref="K52:M52" si="60">E52*H52</f>
        <v>8</v>
      </c>
      <c r="L52" s="57">
        <f t="shared" si="60"/>
        <v>21</v>
      </c>
      <c r="M52" s="24">
        <f t="shared" si="60"/>
        <v>54</v>
      </c>
      <c r="N52" s="48">
        <f t="shared" si="3"/>
        <v>83</v>
      </c>
      <c r="T52" s="21" t="s">
        <v>320</v>
      </c>
      <c r="W52" s="24">
        <v>122.0</v>
      </c>
      <c r="X52" s="61"/>
      <c r="Y52" s="61"/>
    </row>
    <row r="53">
      <c r="A53" s="21" t="s">
        <v>316</v>
      </c>
      <c r="B53" s="21">
        <v>1.6113023002E11</v>
      </c>
      <c r="C53" s="46">
        <v>0.0</v>
      </c>
      <c r="D53" s="57"/>
      <c r="E53" s="61">
        <v>2.0</v>
      </c>
      <c r="F53" s="61">
        <v>3.0</v>
      </c>
      <c r="G53" s="61">
        <v>6.0</v>
      </c>
      <c r="H53" s="74">
        <v>8.0</v>
      </c>
      <c r="I53" s="74">
        <v>7.0</v>
      </c>
      <c r="J53" s="74">
        <v>9.0</v>
      </c>
      <c r="K53" s="57">
        <f t="shared" ref="K53:M53" si="61">E53*H53</f>
        <v>16</v>
      </c>
      <c r="L53" s="57">
        <f t="shared" si="61"/>
        <v>21</v>
      </c>
      <c r="M53" s="24">
        <f t="shared" si="61"/>
        <v>54</v>
      </c>
      <c r="N53" s="48">
        <f t="shared" si="3"/>
        <v>91</v>
      </c>
      <c r="T53" s="21" t="s">
        <v>196</v>
      </c>
      <c r="W53" s="24">
        <v>121.0</v>
      </c>
      <c r="X53" s="61"/>
      <c r="Y53" s="61"/>
    </row>
    <row r="54">
      <c r="A54" s="21" t="s">
        <v>318</v>
      </c>
      <c r="B54" s="21">
        <v>1.6113023003E11</v>
      </c>
      <c r="C54" s="46">
        <v>0.0</v>
      </c>
      <c r="D54" s="57"/>
      <c r="E54" s="61">
        <v>2.0</v>
      </c>
      <c r="F54" s="61">
        <v>3.0</v>
      </c>
      <c r="G54" s="61">
        <v>6.0</v>
      </c>
      <c r="H54" s="74">
        <v>8.0</v>
      </c>
      <c r="I54" s="74">
        <v>7.0</v>
      </c>
      <c r="J54" s="74">
        <v>9.0</v>
      </c>
      <c r="K54" s="57">
        <f t="shared" ref="K54:M54" si="62">E54*H54</f>
        <v>16</v>
      </c>
      <c r="L54" s="57">
        <f t="shared" si="62"/>
        <v>21</v>
      </c>
      <c r="M54" s="24">
        <f t="shared" si="62"/>
        <v>54</v>
      </c>
      <c r="N54" s="48">
        <f t="shared" si="3"/>
        <v>91</v>
      </c>
      <c r="T54" s="21" t="s">
        <v>209</v>
      </c>
      <c r="W54" s="24">
        <v>121.0</v>
      </c>
      <c r="X54" s="61"/>
      <c r="Y54" s="61"/>
    </row>
    <row r="55">
      <c r="A55" s="21" t="s">
        <v>319</v>
      </c>
      <c r="B55" s="21">
        <v>1.611311E11</v>
      </c>
      <c r="C55" s="46">
        <v>0.0</v>
      </c>
      <c r="D55" s="57"/>
      <c r="E55" s="61">
        <v>1.0</v>
      </c>
      <c r="F55" s="61">
        <v>3.0</v>
      </c>
      <c r="G55" s="61">
        <v>6.0</v>
      </c>
      <c r="H55" s="74">
        <v>8.0</v>
      </c>
      <c r="I55" s="74">
        <v>7.0</v>
      </c>
      <c r="J55" s="74">
        <v>9.0</v>
      </c>
      <c r="K55" s="57">
        <f t="shared" ref="K55:M55" si="63">E55*H55</f>
        <v>8</v>
      </c>
      <c r="L55" s="57">
        <f t="shared" si="63"/>
        <v>21</v>
      </c>
      <c r="M55" s="24">
        <f t="shared" si="63"/>
        <v>54</v>
      </c>
      <c r="N55" s="48">
        <f t="shared" si="3"/>
        <v>83</v>
      </c>
      <c r="T55" s="21" t="s">
        <v>94</v>
      </c>
      <c r="W55" s="24">
        <v>120.0</v>
      </c>
      <c r="X55" s="61"/>
      <c r="Y55" s="61"/>
    </row>
    <row r="56">
      <c r="A56" s="53" t="s">
        <v>128</v>
      </c>
      <c r="B56" s="21"/>
      <c r="C56" s="46"/>
      <c r="D56" s="57"/>
      <c r="E56" s="61">
        <v>2.0</v>
      </c>
      <c r="F56" s="62">
        <v>3.0</v>
      </c>
      <c r="G56" s="62">
        <v>6.0</v>
      </c>
      <c r="H56" s="74">
        <v>8.0</v>
      </c>
      <c r="I56" s="74">
        <v>7.0</v>
      </c>
      <c r="J56" s="74">
        <v>9.0</v>
      </c>
      <c r="K56" s="57">
        <f t="shared" ref="K56:M56" si="64">E56*H56</f>
        <v>16</v>
      </c>
      <c r="L56" s="57">
        <f t="shared" si="64"/>
        <v>21</v>
      </c>
      <c r="M56" s="24">
        <f t="shared" si="64"/>
        <v>54</v>
      </c>
      <c r="N56" s="48">
        <f t="shared" si="3"/>
        <v>91</v>
      </c>
      <c r="T56" s="21" t="s">
        <v>323</v>
      </c>
      <c r="W56" s="24">
        <v>120.0</v>
      </c>
      <c r="X56" s="62"/>
      <c r="Y56" s="62"/>
    </row>
    <row r="57">
      <c r="A57" s="21" t="s">
        <v>321</v>
      </c>
      <c r="B57" s="21">
        <v>7.34200000301E11</v>
      </c>
      <c r="C57" s="46">
        <v>0.0</v>
      </c>
      <c r="D57" s="57"/>
      <c r="E57" s="61">
        <v>1.0</v>
      </c>
      <c r="F57" s="61">
        <v>2.0</v>
      </c>
      <c r="G57" s="61">
        <v>6.0</v>
      </c>
      <c r="H57" s="74">
        <v>8.0</v>
      </c>
      <c r="I57" s="74">
        <v>7.0</v>
      </c>
      <c r="J57" s="74">
        <v>9.0</v>
      </c>
      <c r="K57" s="57">
        <f t="shared" ref="K57:M57" si="65">E57*H57</f>
        <v>8</v>
      </c>
      <c r="L57" s="57">
        <f t="shared" si="65"/>
        <v>14</v>
      </c>
      <c r="M57" s="24">
        <f t="shared" si="65"/>
        <v>54</v>
      </c>
      <c r="N57" s="48">
        <f t="shared" si="3"/>
        <v>76</v>
      </c>
      <c r="T57" s="21" t="s">
        <v>243</v>
      </c>
      <c r="W57" s="24">
        <v>119.0</v>
      </c>
      <c r="X57" s="61"/>
      <c r="Y57" s="61"/>
    </row>
    <row r="58">
      <c r="A58" s="21" t="s">
        <v>130</v>
      </c>
      <c r="B58" s="29">
        <v>1.511171E10</v>
      </c>
      <c r="C58" s="46">
        <v>0.0</v>
      </c>
      <c r="D58" s="57"/>
      <c r="E58" s="46">
        <v>4.0</v>
      </c>
      <c r="F58" s="46">
        <v>3.0</v>
      </c>
      <c r="G58" s="46">
        <v>4.0</v>
      </c>
      <c r="H58" s="74">
        <v>8.0</v>
      </c>
      <c r="I58" s="74">
        <v>7.0</v>
      </c>
      <c r="J58" s="74">
        <v>9.0</v>
      </c>
      <c r="K58" s="57">
        <f t="shared" ref="K58:M58" si="66">E58*H58</f>
        <v>32</v>
      </c>
      <c r="L58" s="57">
        <f t="shared" si="66"/>
        <v>21</v>
      </c>
      <c r="M58" s="24">
        <f t="shared" si="66"/>
        <v>36</v>
      </c>
      <c r="N58" s="48">
        <f t="shared" si="3"/>
        <v>89</v>
      </c>
      <c r="T58" s="21" t="s">
        <v>280</v>
      </c>
      <c r="W58" s="24">
        <v>119.0</v>
      </c>
    </row>
    <row r="59">
      <c r="A59" s="21" t="s">
        <v>134</v>
      </c>
      <c r="B59" s="29">
        <v>1.51116E10</v>
      </c>
      <c r="C59" s="46">
        <v>0.0</v>
      </c>
      <c r="D59" s="57"/>
      <c r="E59" s="61">
        <v>4.0</v>
      </c>
      <c r="F59" s="61">
        <v>3.0</v>
      </c>
      <c r="G59" s="61">
        <v>4.0</v>
      </c>
      <c r="H59" s="74">
        <v>8.0</v>
      </c>
      <c r="I59" s="74">
        <v>7.0</v>
      </c>
      <c r="J59" s="74">
        <v>9.0</v>
      </c>
      <c r="K59" s="57">
        <f t="shared" ref="K59:M59" si="67">E59*H59</f>
        <v>32</v>
      </c>
      <c r="L59" s="57">
        <f t="shared" si="67"/>
        <v>21</v>
      </c>
      <c r="M59" s="24">
        <f t="shared" si="67"/>
        <v>36</v>
      </c>
      <c r="N59" s="48">
        <f t="shared" si="3"/>
        <v>89</v>
      </c>
      <c r="T59" s="21" t="s">
        <v>223</v>
      </c>
      <c r="W59" s="24">
        <v>119.0</v>
      </c>
      <c r="X59" s="61"/>
      <c r="Y59" s="61"/>
    </row>
    <row r="60">
      <c r="A60" s="21" t="s">
        <v>244</v>
      </c>
      <c r="B60" s="21">
        <v>7.8022004E10</v>
      </c>
      <c r="C60" s="46">
        <v>0.0</v>
      </c>
      <c r="D60" s="57"/>
      <c r="E60" s="61">
        <v>2.0</v>
      </c>
      <c r="F60" s="61">
        <v>3.0</v>
      </c>
      <c r="G60" s="61">
        <v>4.0</v>
      </c>
      <c r="H60" s="74">
        <v>8.0</v>
      </c>
      <c r="I60" s="74">
        <v>7.0</v>
      </c>
      <c r="J60" s="74">
        <v>9.0</v>
      </c>
      <c r="K60" s="57">
        <f t="shared" ref="K60:M60" si="68">E60*H60</f>
        <v>16</v>
      </c>
      <c r="L60" s="57">
        <f t="shared" si="68"/>
        <v>21</v>
      </c>
      <c r="M60" s="24">
        <f t="shared" si="68"/>
        <v>36</v>
      </c>
      <c r="N60" s="48">
        <f t="shared" si="3"/>
        <v>73</v>
      </c>
      <c r="T60" s="21" t="s">
        <v>326</v>
      </c>
      <c r="W60" s="24">
        <v>118.0</v>
      </c>
      <c r="X60" s="61"/>
      <c r="Y60" s="61"/>
    </row>
    <row r="61">
      <c r="A61" s="9" t="s">
        <v>136</v>
      </c>
      <c r="B61" s="9">
        <v>7.8022034E10</v>
      </c>
      <c r="C61" s="9">
        <v>0.0</v>
      </c>
      <c r="D61" s="27"/>
      <c r="E61" s="61">
        <v>3.0</v>
      </c>
      <c r="F61" s="61">
        <v>3.0</v>
      </c>
      <c r="G61" s="61">
        <v>4.0</v>
      </c>
      <c r="H61" s="74">
        <v>8.0</v>
      </c>
      <c r="I61" s="74">
        <v>7.0</v>
      </c>
      <c r="J61" s="74">
        <v>9.0</v>
      </c>
      <c r="K61" s="57">
        <f t="shared" ref="K61:M61" si="69">E61*H61</f>
        <v>24</v>
      </c>
      <c r="L61" s="57">
        <f t="shared" si="69"/>
        <v>21</v>
      </c>
      <c r="M61" s="24">
        <f t="shared" si="69"/>
        <v>36</v>
      </c>
      <c r="N61" s="48">
        <f t="shared" si="3"/>
        <v>81</v>
      </c>
      <c r="T61" s="9" t="s">
        <v>252</v>
      </c>
      <c r="W61" s="24">
        <v>117.0</v>
      </c>
      <c r="X61" s="61"/>
      <c r="Y61" s="61"/>
    </row>
    <row r="62">
      <c r="A62" s="9" t="s">
        <v>138</v>
      </c>
      <c r="B62" s="9">
        <v>1.511174E10</v>
      </c>
      <c r="C62" s="9">
        <v>0.0</v>
      </c>
      <c r="D62" s="27"/>
      <c r="E62" s="63">
        <v>3.0</v>
      </c>
      <c r="F62" s="63">
        <v>3.0</v>
      </c>
      <c r="G62" s="63">
        <v>4.0</v>
      </c>
      <c r="H62" s="74">
        <v>8.0</v>
      </c>
      <c r="I62" s="74">
        <v>7.0</v>
      </c>
      <c r="J62" s="74">
        <v>9.0</v>
      </c>
      <c r="K62" s="57">
        <f t="shared" ref="K62:M62" si="70">E62*H62</f>
        <v>24</v>
      </c>
      <c r="L62" s="57">
        <f t="shared" si="70"/>
        <v>21</v>
      </c>
      <c r="M62" s="24">
        <f t="shared" si="70"/>
        <v>36</v>
      </c>
      <c r="N62" s="48">
        <f t="shared" si="3"/>
        <v>81</v>
      </c>
      <c r="T62" s="9" t="s">
        <v>329</v>
      </c>
      <c r="W62" s="24">
        <v>117.0</v>
      </c>
      <c r="X62" s="63"/>
      <c r="Y62" s="63"/>
    </row>
    <row r="63">
      <c r="A63" s="21" t="s">
        <v>324</v>
      </c>
      <c r="B63" s="21">
        <v>1.5111731023E10</v>
      </c>
      <c r="C63" s="46">
        <v>0.0</v>
      </c>
      <c r="D63" s="57"/>
      <c r="E63" s="63">
        <v>1.0</v>
      </c>
      <c r="F63" s="63">
        <v>3.0</v>
      </c>
      <c r="G63" s="63">
        <v>4.0</v>
      </c>
      <c r="H63" s="74">
        <v>8.0</v>
      </c>
      <c r="I63" s="74">
        <v>7.0</v>
      </c>
      <c r="J63" s="74">
        <v>9.0</v>
      </c>
      <c r="K63" s="57">
        <f t="shared" ref="K63:M63" si="71">E63*H63</f>
        <v>8</v>
      </c>
      <c r="L63" s="57">
        <f t="shared" si="71"/>
        <v>21</v>
      </c>
      <c r="M63" s="24">
        <f t="shared" si="71"/>
        <v>36</v>
      </c>
      <c r="N63" s="48">
        <f t="shared" si="3"/>
        <v>65</v>
      </c>
      <c r="T63" s="21" t="s">
        <v>106</v>
      </c>
      <c r="W63" s="24">
        <v>116.0</v>
      </c>
      <c r="X63" s="63"/>
      <c r="Y63" s="63"/>
    </row>
    <row r="64">
      <c r="A64" s="21" t="s">
        <v>325</v>
      </c>
      <c r="B64" s="21">
        <v>1.5111731047E10</v>
      </c>
      <c r="C64" s="46">
        <v>0.0</v>
      </c>
      <c r="D64" s="57"/>
      <c r="E64" s="61">
        <v>3.0</v>
      </c>
      <c r="F64" s="61">
        <v>4.0</v>
      </c>
      <c r="G64" s="61">
        <v>4.0</v>
      </c>
      <c r="H64" s="74">
        <v>8.0</v>
      </c>
      <c r="I64" s="74">
        <v>7.0</v>
      </c>
      <c r="J64" s="74">
        <v>9.0</v>
      </c>
      <c r="K64" s="57">
        <f t="shared" ref="K64:M64" si="72">E64*H64</f>
        <v>24</v>
      </c>
      <c r="L64" s="57">
        <f t="shared" si="72"/>
        <v>28</v>
      </c>
      <c r="M64" s="24">
        <f t="shared" si="72"/>
        <v>36</v>
      </c>
      <c r="N64" s="48">
        <f t="shared" si="3"/>
        <v>88</v>
      </c>
      <c r="T64" s="21" t="s">
        <v>224</v>
      </c>
      <c r="W64" s="24">
        <v>116.0</v>
      </c>
      <c r="X64" s="61"/>
      <c r="Y64" s="61"/>
    </row>
    <row r="65">
      <c r="A65" s="21" t="s">
        <v>327</v>
      </c>
      <c r="B65" s="21">
        <v>1.5111734036E10</v>
      </c>
      <c r="C65" s="46">
        <v>0.0</v>
      </c>
      <c r="D65" s="57"/>
      <c r="E65" s="61">
        <v>4.0</v>
      </c>
      <c r="F65" s="61">
        <v>3.0</v>
      </c>
      <c r="G65" s="61">
        <v>4.0</v>
      </c>
      <c r="H65" s="74">
        <v>8.0</v>
      </c>
      <c r="I65" s="74">
        <v>7.0</v>
      </c>
      <c r="J65" s="74">
        <v>9.0</v>
      </c>
      <c r="K65" s="57">
        <f t="shared" ref="K65:M65" si="73">E65*H65</f>
        <v>32</v>
      </c>
      <c r="L65" s="57">
        <f t="shared" si="73"/>
        <v>21</v>
      </c>
      <c r="M65" s="24">
        <f t="shared" si="73"/>
        <v>36</v>
      </c>
      <c r="N65" s="48">
        <f t="shared" si="3"/>
        <v>89</v>
      </c>
      <c r="T65" s="21" t="s">
        <v>332</v>
      </c>
      <c r="W65" s="24">
        <v>112.0</v>
      </c>
      <c r="X65" s="61"/>
      <c r="Y65" s="61"/>
    </row>
    <row r="66">
      <c r="A66" s="21" t="s">
        <v>328</v>
      </c>
      <c r="B66" s="21">
        <v>1.5111734037E10</v>
      </c>
      <c r="C66" s="46">
        <v>0.0</v>
      </c>
      <c r="D66" s="57"/>
      <c r="E66" s="61">
        <v>3.0</v>
      </c>
      <c r="F66" s="61">
        <v>3.0</v>
      </c>
      <c r="G66" s="61">
        <v>4.0</v>
      </c>
      <c r="H66" s="74">
        <v>8.0</v>
      </c>
      <c r="I66" s="74">
        <v>7.0</v>
      </c>
      <c r="J66" s="74">
        <v>9.0</v>
      </c>
      <c r="K66" s="57">
        <f t="shared" ref="K66:M66" si="74">E66*H66</f>
        <v>24</v>
      </c>
      <c r="L66" s="57">
        <f t="shared" si="74"/>
        <v>21</v>
      </c>
      <c r="M66" s="24">
        <f t="shared" si="74"/>
        <v>36</v>
      </c>
      <c r="N66" s="48">
        <f t="shared" si="3"/>
        <v>81</v>
      </c>
      <c r="T66" s="21" t="s">
        <v>333</v>
      </c>
      <c r="W66" s="24">
        <v>112.0</v>
      </c>
      <c r="X66" s="61"/>
      <c r="Y66" s="61"/>
    </row>
    <row r="67">
      <c r="A67" s="21" t="s">
        <v>330</v>
      </c>
      <c r="B67" s="21">
        <v>1.5111734049E10</v>
      </c>
      <c r="C67" s="46">
        <v>0.0</v>
      </c>
      <c r="D67" s="57"/>
      <c r="E67" s="61">
        <v>3.0</v>
      </c>
      <c r="F67" s="61">
        <v>3.0</v>
      </c>
      <c r="G67" s="61">
        <v>4.0</v>
      </c>
      <c r="H67" s="74">
        <v>8.0</v>
      </c>
      <c r="I67" s="74">
        <v>7.0</v>
      </c>
      <c r="J67" s="74">
        <v>9.0</v>
      </c>
      <c r="K67" s="57">
        <f t="shared" ref="K67:M67" si="75">E67*H67</f>
        <v>24</v>
      </c>
      <c r="L67" s="57">
        <f t="shared" si="75"/>
        <v>21</v>
      </c>
      <c r="M67" s="24">
        <f t="shared" si="75"/>
        <v>36</v>
      </c>
      <c r="N67" s="48">
        <f t="shared" si="3"/>
        <v>81</v>
      </c>
      <c r="T67" s="21" t="s">
        <v>115</v>
      </c>
      <c r="W67" s="24">
        <v>112.0</v>
      </c>
      <c r="X67" s="61"/>
      <c r="Y67" s="61"/>
    </row>
    <row r="68">
      <c r="A68" s="21" t="s">
        <v>331</v>
      </c>
      <c r="B68" s="21">
        <v>1.5111734059E10</v>
      </c>
      <c r="C68" s="46">
        <v>0.0</v>
      </c>
      <c r="D68" s="57"/>
      <c r="E68" s="61">
        <v>3.0</v>
      </c>
      <c r="F68" s="61">
        <v>4.0</v>
      </c>
      <c r="G68" s="61">
        <v>4.0</v>
      </c>
      <c r="H68" s="74">
        <v>8.0</v>
      </c>
      <c r="I68" s="74">
        <v>7.0</v>
      </c>
      <c r="J68" s="74">
        <v>9.0</v>
      </c>
      <c r="K68" s="57">
        <f t="shared" ref="K68:M68" si="76">E68*H68</f>
        <v>24</v>
      </c>
      <c r="L68" s="57">
        <f t="shared" si="76"/>
        <v>28</v>
      </c>
      <c r="M68" s="24">
        <f t="shared" si="76"/>
        <v>36</v>
      </c>
      <c r="N68" s="48">
        <f t="shared" si="3"/>
        <v>88</v>
      </c>
      <c r="T68" s="21" t="s">
        <v>247</v>
      </c>
      <c r="W68" s="24">
        <v>109.0</v>
      </c>
      <c r="X68" s="61"/>
      <c r="Y68" s="61"/>
    </row>
    <row r="69">
      <c r="A69" s="9" t="s">
        <v>140</v>
      </c>
      <c r="B69" s="9">
        <v>1.5112019E10</v>
      </c>
      <c r="C69" s="9">
        <v>0.0</v>
      </c>
      <c r="D69" s="27"/>
      <c r="E69" s="61">
        <v>4.0</v>
      </c>
      <c r="F69" s="61">
        <v>4.0</v>
      </c>
      <c r="G69" s="61">
        <v>4.0</v>
      </c>
      <c r="H69" s="74">
        <v>8.0</v>
      </c>
      <c r="I69" s="74">
        <v>7.0</v>
      </c>
      <c r="J69" s="74">
        <v>9.0</v>
      </c>
      <c r="K69" s="57">
        <f t="shared" ref="K69:M69" si="77">E69*H69</f>
        <v>32</v>
      </c>
      <c r="L69" s="57">
        <f t="shared" si="77"/>
        <v>28</v>
      </c>
      <c r="M69" s="24">
        <f t="shared" si="77"/>
        <v>36</v>
      </c>
      <c r="N69" s="48">
        <f t="shared" si="3"/>
        <v>96</v>
      </c>
      <c r="T69" s="9" t="s">
        <v>111</v>
      </c>
      <c r="W69" s="24">
        <v>109.0</v>
      </c>
      <c r="X69" s="61"/>
      <c r="Y69" s="61"/>
    </row>
    <row r="70">
      <c r="A70" s="9" t="s">
        <v>133</v>
      </c>
      <c r="B70" s="9">
        <v>1.5112018E10</v>
      </c>
      <c r="C70" s="9">
        <v>0.0</v>
      </c>
      <c r="D70" s="27"/>
      <c r="E70" s="63">
        <v>3.0</v>
      </c>
      <c r="F70" s="63">
        <v>3.0</v>
      </c>
      <c r="G70" s="63">
        <v>4.0</v>
      </c>
      <c r="H70" s="74">
        <v>8.0</v>
      </c>
      <c r="I70" s="74">
        <v>7.0</v>
      </c>
      <c r="J70" s="74">
        <v>9.0</v>
      </c>
      <c r="K70" s="57">
        <f t="shared" ref="K70:M70" si="78">E70*H70</f>
        <v>24</v>
      </c>
      <c r="L70" s="57">
        <f t="shared" si="78"/>
        <v>21</v>
      </c>
      <c r="M70" s="24">
        <f t="shared" si="78"/>
        <v>36</v>
      </c>
      <c r="N70" s="48">
        <f t="shared" si="3"/>
        <v>81</v>
      </c>
      <c r="T70" s="9" t="s">
        <v>336</v>
      </c>
      <c r="W70" s="24">
        <v>108.0</v>
      </c>
      <c r="X70" s="63"/>
      <c r="Y70" s="63"/>
    </row>
    <row r="71">
      <c r="A71" s="9" t="s">
        <v>143</v>
      </c>
      <c r="B71" s="9">
        <v>1.511212E10</v>
      </c>
      <c r="C71" s="9">
        <v>0.0</v>
      </c>
      <c r="D71" s="27"/>
      <c r="E71" s="63">
        <v>1.0</v>
      </c>
      <c r="F71" s="63">
        <v>3.0</v>
      </c>
      <c r="G71" s="63">
        <v>6.0</v>
      </c>
      <c r="H71" s="74">
        <v>8.0</v>
      </c>
      <c r="I71" s="74">
        <v>7.0</v>
      </c>
      <c r="J71" s="74">
        <v>9.0</v>
      </c>
      <c r="K71" s="57">
        <f t="shared" ref="K71:M71" si="79">E71*H71</f>
        <v>8</v>
      </c>
      <c r="L71" s="57">
        <f t="shared" si="79"/>
        <v>21</v>
      </c>
      <c r="M71" s="24">
        <f t="shared" si="79"/>
        <v>54</v>
      </c>
      <c r="N71" s="48">
        <f t="shared" si="3"/>
        <v>83</v>
      </c>
      <c r="T71" s="9" t="s">
        <v>303</v>
      </c>
      <c r="W71" s="24">
        <v>107.0</v>
      </c>
      <c r="X71" s="63"/>
      <c r="Y71" s="63"/>
    </row>
    <row r="72">
      <c r="A72" s="9" t="s">
        <v>135</v>
      </c>
      <c r="B72" s="9">
        <v>1.511211E10</v>
      </c>
      <c r="C72" s="9">
        <v>0.0</v>
      </c>
      <c r="D72" s="27"/>
      <c r="E72" s="63">
        <v>2.0</v>
      </c>
      <c r="F72" s="63">
        <v>3.0</v>
      </c>
      <c r="G72" s="63">
        <v>4.0</v>
      </c>
      <c r="H72" s="74">
        <v>8.0</v>
      </c>
      <c r="I72" s="74">
        <v>7.0</v>
      </c>
      <c r="J72" s="74">
        <v>9.0</v>
      </c>
      <c r="K72" s="57">
        <f t="shared" ref="K72:M72" si="80">E72*H72</f>
        <v>16</v>
      </c>
      <c r="L72" s="57">
        <f t="shared" si="80"/>
        <v>21</v>
      </c>
      <c r="M72" s="24">
        <f t="shared" si="80"/>
        <v>36</v>
      </c>
      <c r="N72" s="48">
        <f t="shared" si="3"/>
        <v>73</v>
      </c>
      <c r="T72" s="9" t="s">
        <v>225</v>
      </c>
      <c r="W72" s="24">
        <v>106.0</v>
      </c>
      <c r="X72" s="63"/>
      <c r="Y72" s="63"/>
    </row>
    <row r="73">
      <c r="A73" s="9" t="s">
        <v>137</v>
      </c>
      <c r="B73" s="9">
        <v>1.5112042E10</v>
      </c>
      <c r="C73" s="9">
        <v>0.0</v>
      </c>
      <c r="D73" s="27"/>
      <c r="E73" s="63">
        <v>1.0</v>
      </c>
      <c r="F73" s="63">
        <v>3.0</v>
      </c>
      <c r="G73" s="63">
        <v>6.0</v>
      </c>
      <c r="H73" s="74">
        <v>8.0</v>
      </c>
      <c r="I73" s="74">
        <v>7.0</v>
      </c>
      <c r="J73" s="74">
        <v>9.0</v>
      </c>
      <c r="K73" s="57">
        <f t="shared" ref="K73:M73" si="81">E73*H73</f>
        <v>8</v>
      </c>
      <c r="L73" s="57">
        <f t="shared" si="81"/>
        <v>21</v>
      </c>
      <c r="M73" s="24">
        <f t="shared" si="81"/>
        <v>54</v>
      </c>
      <c r="N73" s="48">
        <f t="shared" si="3"/>
        <v>83</v>
      </c>
      <c r="T73" s="9" t="s">
        <v>200</v>
      </c>
      <c r="W73" s="24">
        <v>105.0</v>
      </c>
      <c r="X73" s="63"/>
      <c r="Y73" s="63"/>
    </row>
    <row r="74">
      <c r="A74" s="9" t="s">
        <v>139</v>
      </c>
      <c r="B74" s="9">
        <v>1.5112018E10</v>
      </c>
      <c r="C74" s="9">
        <v>0.0</v>
      </c>
      <c r="D74" s="27"/>
      <c r="E74" s="63">
        <v>1.0</v>
      </c>
      <c r="F74" s="63">
        <v>3.0</v>
      </c>
      <c r="G74" s="63">
        <v>6.0</v>
      </c>
      <c r="H74" s="74">
        <v>8.0</v>
      </c>
      <c r="I74" s="74">
        <v>7.0</v>
      </c>
      <c r="J74" s="74">
        <v>9.0</v>
      </c>
      <c r="K74" s="57">
        <f t="shared" ref="K74:M74" si="82">E74*H74</f>
        <v>8</v>
      </c>
      <c r="L74" s="57">
        <f t="shared" si="82"/>
        <v>21</v>
      </c>
      <c r="M74" s="24">
        <f t="shared" si="82"/>
        <v>54</v>
      </c>
      <c r="N74" s="48">
        <f t="shared" si="3"/>
        <v>83</v>
      </c>
      <c r="T74" s="9" t="s">
        <v>354</v>
      </c>
      <c r="W74" s="24">
        <v>105.0</v>
      </c>
      <c r="X74" s="63"/>
      <c r="Y74" s="63"/>
    </row>
    <row r="75">
      <c r="A75" s="9" t="s">
        <v>146</v>
      </c>
      <c r="B75" s="9">
        <v>1.511212E10</v>
      </c>
      <c r="C75" s="9">
        <v>0.0</v>
      </c>
      <c r="D75" s="27"/>
      <c r="E75" s="63">
        <v>1.0</v>
      </c>
      <c r="F75" s="63">
        <v>3.0</v>
      </c>
      <c r="G75" s="63">
        <v>6.0</v>
      </c>
      <c r="H75" s="74">
        <v>8.0</v>
      </c>
      <c r="I75" s="74">
        <v>7.0</v>
      </c>
      <c r="J75" s="74">
        <v>9.0</v>
      </c>
      <c r="K75" s="57">
        <f t="shared" ref="K75:M75" si="83">E75*H75</f>
        <v>8</v>
      </c>
      <c r="L75" s="57">
        <f t="shared" si="83"/>
        <v>21</v>
      </c>
      <c r="M75" s="24">
        <f t="shared" si="83"/>
        <v>54</v>
      </c>
      <c r="N75" s="48">
        <f t="shared" si="3"/>
        <v>83</v>
      </c>
      <c r="T75" s="9" t="s">
        <v>338</v>
      </c>
      <c r="W75" s="24">
        <v>105.0</v>
      </c>
      <c r="X75" s="63"/>
      <c r="Y75" s="63"/>
    </row>
    <row r="76">
      <c r="A76" s="9" t="s">
        <v>144</v>
      </c>
      <c r="B76" s="9">
        <v>1.51120436E10</v>
      </c>
      <c r="C76" s="9">
        <v>0.0</v>
      </c>
      <c r="D76" s="27"/>
      <c r="E76" s="63">
        <v>2.0</v>
      </c>
      <c r="F76" s="63">
        <v>3.0</v>
      </c>
      <c r="G76" s="63">
        <v>4.0</v>
      </c>
      <c r="H76" s="74">
        <v>8.0</v>
      </c>
      <c r="I76" s="74">
        <v>7.0</v>
      </c>
      <c r="J76" s="74">
        <v>9.0</v>
      </c>
      <c r="K76" s="57">
        <f t="shared" ref="K76:M76" si="84">E76*H76</f>
        <v>16</v>
      </c>
      <c r="L76" s="57">
        <f t="shared" si="84"/>
        <v>21</v>
      </c>
      <c r="M76" s="24">
        <f t="shared" si="84"/>
        <v>36</v>
      </c>
      <c r="N76" s="48">
        <f t="shared" si="3"/>
        <v>73</v>
      </c>
      <c r="T76" s="9" t="s">
        <v>340</v>
      </c>
      <c r="W76" s="24">
        <v>105.0</v>
      </c>
      <c r="X76" s="63"/>
      <c r="Y76" s="63"/>
    </row>
    <row r="77">
      <c r="A77" s="9" t="s">
        <v>131</v>
      </c>
      <c r="B77" s="9">
        <v>7.8018014E10</v>
      </c>
      <c r="C77" s="9">
        <v>0.0</v>
      </c>
      <c r="D77" s="27"/>
      <c r="E77" s="63">
        <v>3.0</v>
      </c>
      <c r="F77" s="63">
        <v>3.0</v>
      </c>
      <c r="G77" s="63">
        <v>4.0</v>
      </c>
      <c r="H77" s="74">
        <v>8.0</v>
      </c>
      <c r="I77" s="74">
        <v>7.0</v>
      </c>
      <c r="J77" s="74">
        <v>9.0</v>
      </c>
      <c r="K77" s="57">
        <f t="shared" ref="K77:M77" si="85">E77*H77</f>
        <v>24</v>
      </c>
      <c r="L77" s="57">
        <f t="shared" si="85"/>
        <v>21</v>
      </c>
      <c r="M77" s="24">
        <f t="shared" si="85"/>
        <v>36</v>
      </c>
      <c r="N77" s="48">
        <f t="shared" si="3"/>
        <v>81</v>
      </c>
      <c r="T77" s="9" t="s">
        <v>342</v>
      </c>
      <c r="W77" s="24">
        <v>105.0</v>
      </c>
      <c r="X77" s="63"/>
      <c r="Y77" s="63"/>
    </row>
    <row r="78">
      <c r="A78" s="9" t="s">
        <v>150</v>
      </c>
      <c r="B78" s="9">
        <v>1.5112018E10</v>
      </c>
      <c r="C78" s="9">
        <v>0.0</v>
      </c>
      <c r="D78" s="27"/>
      <c r="E78" s="63">
        <v>4.0</v>
      </c>
      <c r="F78" s="63">
        <v>3.0</v>
      </c>
      <c r="G78" s="63">
        <v>4.0</v>
      </c>
      <c r="H78" s="74">
        <v>8.0</v>
      </c>
      <c r="I78" s="74">
        <v>7.0</v>
      </c>
      <c r="J78" s="74">
        <v>9.0</v>
      </c>
      <c r="K78" s="57">
        <f t="shared" ref="K78:M78" si="86">E78*H78</f>
        <v>32</v>
      </c>
      <c r="L78" s="57">
        <f t="shared" si="86"/>
        <v>21</v>
      </c>
      <c r="M78" s="24">
        <f t="shared" si="86"/>
        <v>36</v>
      </c>
      <c r="N78" s="48">
        <f t="shared" si="3"/>
        <v>89</v>
      </c>
      <c r="T78" s="9" t="s">
        <v>343</v>
      </c>
      <c r="W78" s="24">
        <v>102.0</v>
      </c>
      <c r="X78" s="63"/>
      <c r="Y78" s="63"/>
    </row>
    <row r="79">
      <c r="A79" s="9" t="s">
        <v>152</v>
      </c>
      <c r="B79" s="9">
        <v>1.5112911005E10</v>
      </c>
      <c r="C79" s="9">
        <v>0.0</v>
      </c>
      <c r="D79" s="27"/>
      <c r="E79" s="63">
        <v>1.0</v>
      </c>
      <c r="F79" s="63">
        <v>3.0</v>
      </c>
      <c r="G79" s="63">
        <v>4.0</v>
      </c>
      <c r="H79" s="74">
        <v>8.0</v>
      </c>
      <c r="I79" s="74">
        <v>7.0</v>
      </c>
      <c r="J79" s="74">
        <v>9.0</v>
      </c>
      <c r="K79" s="57">
        <f t="shared" ref="K79:M79" si="87">E79*H79</f>
        <v>8</v>
      </c>
      <c r="L79" s="57">
        <f t="shared" si="87"/>
        <v>21</v>
      </c>
      <c r="M79" s="24">
        <f t="shared" si="87"/>
        <v>36</v>
      </c>
      <c r="N79" s="48">
        <f t="shared" si="3"/>
        <v>65</v>
      </c>
      <c r="T79" s="9" t="s">
        <v>345</v>
      </c>
      <c r="W79" s="24">
        <v>101.0</v>
      </c>
      <c r="X79" s="63"/>
      <c r="Y79" s="63"/>
    </row>
    <row r="80">
      <c r="A80" s="9" t="s">
        <v>153</v>
      </c>
      <c r="B80" s="9">
        <v>1.5112819E10</v>
      </c>
      <c r="C80" s="9">
        <v>0.0</v>
      </c>
      <c r="D80" s="27"/>
      <c r="E80" s="63">
        <v>1.0</v>
      </c>
      <c r="F80" s="63">
        <v>3.0</v>
      </c>
      <c r="G80" s="63">
        <v>4.0</v>
      </c>
      <c r="H80" s="74">
        <v>8.0</v>
      </c>
      <c r="I80" s="74">
        <v>7.0</v>
      </c>
      <c r="J80" s="74">
        <v>9.0</v>
      </c>
      <c r="K80" s="57">
        <f t="shared" ref="K80:M80" si="88">E80*H80</f>
        <v>8</v>
      </c>
      <c r="L80" s="57">
        <f t="shared" si="88"/>
        <v>21</v>
      </c>
      <c r="M80" s="24">
        <f t="shared" si="88"/>
        <v>36</v>
      </c>
      <c r="N80" s="48">
        <f t="shared" si="3"/>
        <v>65</v>
      </c>
      <c r="T80" s="9" t="s">
        <v>347</v>
      </c>
      <c r="W80" s="24">
        <v>101.0</v>
      </c>
      <c r="X80" s="63"/>
      <c r="Y80" s="63"/>
    </row>
    <row r="81">
      <c r="A81" s="9" t="s">
        <v>145</v>
      </c>
      <c r="B81" s="9">
        <v>1.5112818E10</v>
      </c>
      <c r="C81" s="9">
        <v>0.0</v>
      </c>
      <c r="D81" s="27"/>
      <c r="E81" s="63">
        <v>2.0</v>
      </c>
      <c r="F81" s="63">
        <v>3.0</v>
      </c>
      <c r="G81" s="63">
        <v>4.0</v>
      </c>
      <c r="H81" s="74">
        <v>8.0</v>
      </c>
      <c r="I81" s="74">
        <v>7.0</v>
      </c>
      <c r="J81" s="74">
        <v>9.0</v>
      </c>
      <c r="K81" s="57">
        <f t="shared" ref="K81:M81" si="89">E81*H81</f>
        <v>16</v>
      </c>
      <c r="L81" s="57">
        <f t="shared" si="89"/>
        <v>21</v>
      </c>
      <c r="M81" s="24">
        <f t="shared" si="89"/>
        <v>36</v>
      </c>
      <c r="N81" s="48">
        <f t="shared" si="3"/>
        <v>73</v>
      </c>
      <c r="T81" s="9" t="s">
        <v>226</v>
      </c>
      <c r="W81" s="24">
        <v>100.0</v>
      </c>
      <c r="X81" s="63"/>
      <c r="Y81" s="63"/>
    </row>
    <row r="82">
      <c r="A82" s="21" t="s">
        <v>339</v>
      </c>
      <c r="B82" s="21">
        <v>7.8019018E10</v>
      </c>
      <c r="C82" s="46">
        <v>0.0</v>
      </c>
      <c r="D82" s="57"/>
      <c r="E82" s="63">
        <v>2.0</v>
      </c>
      <c r="F82" s="63">
        <v>4.0</v>
      </c>
      <c r="G82" s="63">
        <v>4.0</v>
      </c>
      <c r="H82" s="74">
        <v>8.0</v>
      </c>
      <c r="I82" s="74">
        <v>7.0</v>
      </c>
      <c r="J82" s="74">
        <v>9.0</v>
      </c>
      <c r="K82" s="57">
        <f t="shared" ref="K82:M82" si="90">E82*H82</f>
        <v>16</v>
      </c>
      <c r="L82" s="57">
        <f t="shared" si="90"/>
        <v>28</v>
      </c>
      <c r="M82" s="24">
        <f t="shared" si="90"/>
        <v>36</v>
      </c>
      <c r="N82" s="48">
        <f t="shared" si="3"/>
        <v>80</v>
      </c>
      <c r="T82" s="21" t="s">
        <v>310</v>
      </c>
      <c r="W82" s="24">
        <v>98.0</v>
      </c>
      <c r="X82" s="63"/>
      <c r="Y82" s="63"/>
    </row>
    <row r="83">
      <c r="A83" s="21" t="s">
        <v>341</v>
      </c>
      <c r="B83" s="21">
        <v>7.8019018E10</v>
      </c>
      <c r="C83" s="46">
        <v>0.0</v>
      </c>
      <c r="D83" s="57"/>
      <c r="E83" s="61">
        <v>4.0</v>
      </c>
      <c r="F83" s="61">
        <v>3.0</v>
      </c>
      <c r="G83" s="61">
        <v>4.0</v>
      </c>
      <c r="H83" s="74">
        <v>8.0</v>
      </c>
      <c r="I83" s="74">
        <v>7.0</v>
      </c>
      <c r="J83" s="74">
        <v>9.0</v>
      </c>
      <c r="K83" s="57">
        <f t="shared" ref="K83:M83" si="91">E83*H83</f>
        <v>32</v>
      </c>
      <c r="L83" s="57">
        <f t="shared" si="91"/>
        <v>21</v>
      </c>
      <c r="M83" s="24">
        <f t="shared" si="91"/>
        <v>36</v>
      </c>
      <c r="N83" s="48">
        <f t="shared" si="3"/>
        <v>89</v>
      </c>
      <c r="T83" s="21" t="s">
        <v>351</v>
      </c>
      <c r="W83" s="24">
        <v>98.0</v>
      </c>
      <c r="X83" s="61"/>
      <c r="Y83" s="61"/>
    </row>
    <row r="84">
      <c r="A84" s="9" t="s">
        <v>154</v>
      </c>
      <c r="B84" s="9">
        <v>7.8019901E10</v>
      </c>
      <c r="C84" s="9">
        <v>0.0</v>
      </c>
      <c r="D84" s="27"/>
      <c r="E84" s="61">
        <v>3.0</v>
      </c>
      <c r="F84" s="61">
        <v>3.0</v>
      </c>
      <c r="G84" s="61">
        <v>4.0</v>
      </c>
      <c r="H84" s="74">
        <v>8.0</v>
      </c>
      <c r="I84" s="74">
        <v>7.0</v>
      </c>
      <c r="J84" s="74">
        <v>9.0</v>
      </c>
      <c r="K84" s="57">
        <f t="shared" ref="K84:M84" si="92">E84*H84</f>
        <v>24</v>
      </c>
      <c r="L84" s="57">
        <f t="shared" si="92"/>
        <v>21</v>
      </c>
      <c r="M84" s="24">
        <f t="shared" si="92"/>
        <v>36</v>
      </c>
      <c r="N84" s="48">
        <f t="shared" si="3"/>
        <v>81</v>
      </c>
      <c r="T84" s="9" t="s">
        <v>352</v>
      </c>
      <c r="W84" s="24">
        <v>97.0</v>
      </c>
      <c r="X84" s="61"/>
      <c r="Y84" s="61"/>
    </row>
    <row r="85">
      <c r="A85" s="21" t="s">
        <v>344</v>
      </c>
      <c r="B85" s="21">
        <v>7.8019018E10</v>
      </c>
      <c r="C85" s="46">
        <v>0.0</v>
      </c>
      <c r="D85" s="57"/>
      <c r="E85" s="63">
        <v>1.0</v>
      </c>
      <c r="F85" s="63">
        <v>3.0</v>
      </c>
      <c r="G85" s="63">
        <v>4.0</v>
      </c>
      <c r="H85" s="74">
        <v>8.0</v>
      </c>
      <c r="I85" s="74">
        <v>7.0</v>
      </c>
      <c r="J85" s="74">
        <v>9.0</v>
      </c>
      <c r="K85" s="57">
        <f t="shared" ref="K85:M85" si="93">E85*H85</f>
        <v>8</v>
      </c>
      <c r="L85" s="57">
        <f t="shared" si="93"/>
        <v>21</v>
      </c>
      <c r="M85" s="24">
        <f t="shared" si="93"/>
        <v>36</v>
      </c>
      <c r="N85" s="48">
        <f t="shared" si="3"/>
        <v>65</v>
      </c>
      <c r="T85" s="21" t="s">
        <v>353</v>
      </c>
      <c r="W85" s="24">
        <v>97.0</v>
      </c>
      <c r="X85" s="63"/>
      <c r="Y85" s="63"/>
    </row>
    <row r="86">
      <c r="A86" s="21" t="s">
        <v>346</v>
      </c>
      <c r="B86" s="21">
        <v>7.8019018E10</v>
      </c>
      <c r="C86" s="46">
        <v>0.0</v>
      </c>
      <c r="D86" s="57"/>
      <c r="E86" s="61">
        <v>4.0</v>
      </c>
      <c r="F86" s="61">
        <v>3.0</v>
      </c>
      <c r="G86" s="63">
        <v>4.0</v>
      </c>
      <c r="H86" s="74">
        <v>8.0</v>
      </c>
      <c r="I86" s="74">
        <v>7.0</v>
      </c>
      <c r="J86" s="74">
        <v>9.0</v>
      </c>
      <c r="K86" s="57">
        <f t="shared" ref="K86:M86" si="94">E86*H86</f>
        <v>32</v>
      </c>
      <c r="L86" s="57">
        <f t="shared" si="94"/>
        <v>21</v>
      </c>
      <c r="M86" s="24">
        <f t="shared" si="94"/>
        <v>36</v>
      </c>
      <c r="N86" s="48">
        <f t="shared" si="3"/>
        <v>89</v>
      </c>
      <c r="T86" s="21" t="s">
        <v>295</v>
      </c>
      <c r="W86" s="24">
        <v>96.0</v>
      </c>
      <c r="X86" s="61"/>
      <c r="Y86" s="63"/>
    </row>
    <row r="87">
      <c r="A87" s="21" t="s">
        <v>348</v>
      </c>
      <c r="B87" s="21">
        <v>7.8019018E10</v>
      </c>
      <c r="C87" s="46">
        <v>0.0</v>
      </c>
      <c r="D87" s="57"/>
      <c r="E87" s="61">
        <v>4.0</v>
      </c>
      <c r="F87" s="61">
        <v>3.0</v>
      </c>
      <c r="G87" s="63">
        <v>4.0</v>
      </c>
      <c r="H87" s="74">
        <v>8.0</v>
      </c>
      <c r="I87" s="74">
        <v>7.0</v>
      </c>
      <c r="J87" s="74">
        <v>9.0</v>
      </c>
      <c r="K87" s="57">
        <f t="shared" ref="K87:M87" si="95">E87*H87</f>
        <v>32</v>
      </c>
      <c r="L87" s="57">
        <f t="shared" si="95"/>
        <v>21</v>
      </c>
      <c r="M87" s="24">
        <f t="shared" si="95"/>
        <v>36</v>
      </c>
      <c r="N87" s="48">
        <f t="shared" si="3"/>
        <v>89</v>
      </c>
      <c r="T87" s="21" t="s">
        <v>140</v>
      </c>
      <c r="W87" s="24">
        <v>96.0</v>
      </c>
      <c r="X87" s="61"/>
      <c r="Y87" s="63"/>
    </row>
    <row r="88">
      <c r="A88" s="21" t="s">
        <v>349</v>
      </c>
      <c r="B88" s="21">
        <v>7.8019018E10</v>
      </c>
      <c r="C88" s="46">
        <v>0.0</v>
      </c>
      <c r="D88" s="57"/>
      <c r="E88" s="61">
        <v>3.0</v>
      </c>
      <c r="F88" s="61">
        <v>4.0</v>
      </c>
      <c r="G88" s="63">
        <v>4.0</v>
      </c>
      <c r="H88" s="74">
        <v>8.0</v>
      </c>
      <c r="I88" s="74">
        <v>7.0</v>
      </c>
      <c r="J88" s="74">
        <v>9.0</v>
      </c>
      <c r="K88" s="57">
        <f t="shared" ref="K88:M88" si="96">E88*H88</f>
        <v>24</v>
      </c>
      <c r="L88" s="57">
        <f t="shared" si="96"/>
        <v>28</v>
      </c>
      <c r="M88" s="24">
        <f t="shared" si="96"/>
        <v>36</v>
      </c>
      <c r="N88" s="48">
        <f t="shared" si="3"/>
        <v>88</v>
      </c>
      <c r="T88" s="21" t="s">
        <v>215</v>
      </c>
      <c r="W88" s="24">
        <v>95.0</v>
      </c>
      <c r="X88" s="61"/>
      <c r="Y88" s="63"/>
    </row>
    <row r="89">
      <c r="A89" s="21" t="s">
        <v>155</v>
      </c>
      <c r="B89" s="21">
        <v>7.8019901E10</v>
      </c>
      <c r="C89" s="46">
        <v>0.0</v>
      </c>
      <c r="D89" s="57"/>
      <c r="E89" s="61">
        <v>3.0</v>
      </c>
      <c r="F89" s="61">
        <v>3.0</v>
      </c>
      <c r="G89" s="63">
        <v>4.0</v>
      </c>
      <c r="H89" s="74">
        <v>8.0</v>
      </c>
      <c r="I89" s="74">
        <v>7.0</v>
      </c>
      <c r="J89" s="74">
        <v>9.0</v>
      </c>
      <c r="K89" s="57">
        <f t="shared" ref="K89:M89" si="97">E89*H89</f>
        <v>24</v>
      </c>
      <c r="L89" s="57">
        <f t="shared" si="97"/>
        <v>21</v>
      </c>
      <c r="M89" s="24">
        <f t="shared" si="97"/>
        <v>36</v>
      </c>
      <c r="N89" s="48">
        <f t="shared" si="3"/>
        <v>81</v>
      </c>
      <c r="T89" s="21" t="s">
        <v>355</v>
      </c>
      <c r="W89" s="24">
        <v>94.0</v>
      </c>
      <c r="X89" s="61"/>
      <c r="Y89" s="63"/>
    </row>
    <row r="90">
      <c r="A90" s="21" t="s">
        <v>350</v>
      </c>
      <c r="B90" s="21">
        <v>7.8019018E10</v>
      </c>
      <c r="C90" s="46">
        <v>0.0</v>
      </c>
      <c r="D90" s="57"/>
      <c r="E90" s="61">
        <v>1.0</v>
      </c>
      <c r="F90" s="61">
        <v>3.0</v>
      </c>
      <c r="G90" s="63">
        <v>4.0</v>
      </c>
      <c r="H90" s="74">
        <v>8.0</v>
      </c>
      <c r="I90" s="74">
        <v>7.0</v>
      </c>
      <c r="J90" s="74">
        <v>9.0</v>
      </c>
      <c r="K90" s="57">
        <f t="shared" ref="K90:M90" si="98">E90*H90</f>
        <v>8</v>
      </c>
      <c r="L90" s="57">
        <f t="shared" si="98"/>
        <v>21</v>
      </c>
      <c r="M90" s="24">
        <f t="shared" si="98"/>
        <v>36</v>
      </c>
      <c r="N90" s="48">
        <f t="shared" si="3"/>
        <v>65</v>
      </c>
      <c r="T90" s="21" t="s">
        <v>356</v>
      </c>
      <c r="W90" s="24">
        <v>94.0</v>
      </c>
      <c r="X90" s="61"/>
      <c r="Y90" s="63"/>
    </row>
    <row r="91">
      <c r="A91" s="9" t="s">
        <v>132</v>
      </c>
      <c r="B91" s="9">
        <v>7.8019901E10</v>
      </c>
      <c r="C91" s="9">
        <v>0.0</v>
      </c>
      <c r="D91" s="27"/>
      <c r="E91" s="61">
        <v>3.0</v>
      </c>
      <c r="F91" s="61">
        <v>3.0</v>
      </c>
      <c r="G91" s="63">
        <v>4.0</v>
      </c>
      <c r="H91" s="74">
        <v>8.0</v>
      </c>
      <c r="I91" s="74">
        <v>7.0</v>
      </c>
      <c r="J91" s="74">
        <v>9.0</v>
      </c>
      <c r="K91" s="57">
        <f t="shared" ref="K91:M91" si="99">E91*H91</f>
        <v>24</v>
      </c>
      <c r="L91" s="57">
        <f t="shared" si="99"/>
        <v>21</v>
      </c>
      <c r="M91" s="24">
        <f t="shared" si="99"/>
        <v>36</v>
      </c>
      <c r="N91" s="48">
        <f t="shared" si="3"/>
        <v>81</v>
      </c>
      <c r="T91" s="9" t="s">
        <v>357</v>
      </c>
      <c r="W91" s="24">
        <v>94.0</v>
      </c>
      <c r="X91" s="61"/>
      <c r="Y91" s="63"/>
    </row>
    <row r="92">
      <c r="A92" s="9" t="s">
        <v>156</v>
      </c>
      <c r="B92" s="9">
        <v>7.8037000015E10</v>
      </c>
      <c r="C92" s="9">
        <v>0.0</v>
      </c>
      <c r="D92" s="27"/>
      <c r="E92" s="63">
        <v>4.0</v>
      </c>
      <c r="F92" s="63">
        <v>3.0</v>
      </c>
      <c r="G92" s="63">
        <v>4.0</v>
      </c>
      <c r="H92" s="74">
        <v>8.0</v>
      </c>
      <c r="I92" s="74">
        <v>7.0</v>
      </c>
      <c r="J92" s="74">
        <v>9.0</v>
      </c>
      <c r="K92" s="57">
        <f t="shared" ref="K92:M92" si="100">E92*H92</f>
        <v>32</v>
      </c>
      <c r="L92" s="57">
        <f t="shared" si="100"/>
        <v>21</v>
      </c>
      <c r="M92" s="24">
        <f t="shared" si="100"/>
        <v>36</v>
      </c>
      <c r="N92" s="48">
        <f t="shared" si="3"/>
        <v>89</v>
      </c>
      <c r="T92" s="9" t="s">
        <v>307</v>
      </c>
      <c r="W92" s="24">
        <v>91.0</v>
      </c>
      <c r="X92" s="63"/>
      <c r="Y92" s="63"/>
    </row>
    <row r="93">
      <c r="A93" s="9" t="s">
        <v>158</v>
      </c>
      <c r="B93" s="9">
        <v>1.5112944E10</v>
      </c>
      <c r="C93" s="9">
        <v>0.0</v>
      </c>
      <c r="D93" s="27"/>
      <c r="E93" s="63">
        <v>2.0</v>
      </c>
      <c r="F93" s="63">
        <v>3.0</v>
      </c>
      <c r="G93" s="63">
        <v>4.0</v>
      </c>
      <c r="H93" s="74">
        <v>8.0</v>
      </c>
      <c r="I93" s="74">
        <v>7.0</v>
      </c>
      <c r="J93" s="74">
        <v>9.0</v>
      </c>
      <c r="K93" s="57">
        <f t="shared" ref="K93:M93" si="101">E93*H93</f>
        <v>16</v>
      </c>
      <c r="L93" s="57">
        <f t="shared" si="101"/>
        <v>21</v>
      </c>
      <c r="M93" s="24">
        <f t="shared" si="101"/>
        <v>36</v>
      </c>
      <c r="N93" s="48">
        <f t="shared" si="3"/>
        <v>73</v>
      </c>
      <c r="T93" s="9" t="s">
        <v>316</v>
      </c>
      <c r="W93" s="24">
        <v>91.0</v>
      </c>
      <c r="X93" s="63"/>
      <c r="Y93" s="63"/>
    </row>
    <row r="94">
      <c r="A94" s="9" t="s">
        <v>157</v>
      </c>
      <c r="B94" s="9">
        <v>1.511336E10</v>
      </c>
      <c r="C94" s="9">
        <v>0.0</v>
      </c>
      <c r="D94" s="27"/>
      <c r="E94" s="63">
        <v>1.0</v>
      </c>
      <c r="F94" s="63">
        <v>2.0</v>
      </c>
      <c r="G94" s="63">
        <v>4.0</v>
      </c>
      <c r="H94" s="74">
        <v>8.0</v>
      </c>
      <c r="I94" s="74">
        <v>7.0</v>
      </c>
      <c r="J94" s="74">
        <v>9.0</v>
      </c>
      <c r="K94" s="57">
        <f t="shared" ref="K94:M94" si="102">E94*H94</f>
        <v>8</v>
      </c>
      <c r="L94" s="57">
        <f t="shared" si="102"/>
        <v>14</v>
      </c>
      <c r="M94" s="24">
        <f t="shared" si="102"/>
        <v>36</v>
      </c>
      <c r="N94" s="48">
        <f t="shared" si="3"/>
        <v>58</v>
      </c>
      <c r="T94" s="9" t="s">
        <v>318</v>
      </c>
      <c r="W94" s="24">
        <v>91.0</v>
      </c>
      <c r="X94" s="63"/>
      <c r="Y94" s="63"/>
    </row>
    <row r="95">
      <c r="A95" s="21" t="s">
        <v>337</v>
      </c>
      <c r="B95" s="29">
        <v>1.5113244016E10</v>
      </c>
      <c r="C95" s="9">
        <v>0.0</v>
      </c>
      <c r="E95" s="63">
        <v>2.0</v>
      </c>
      <c r="F95" s="63">
        <v>2.0</v>
      </c>
      <c r="G95" s="63">
        <v>4.0</v>
      </c>
      <c r="H95" s="74">
        <v>8.0</v>
      </c>
      <c r="I95" s="74">
        <v>7.0</v>
      </c>
      <c r="J95" s="74">
        <v>9.0</v>
      </c>
      <c r="K95" s="57">
        <f t="shared" ref="K95:M95" si="103">E95*H95</f>
        <v>16</v>
      </c>
      <c r="L95" s="57">
        <f t="shared" si="103"/>
        <v>14</v>
      </c>
      <c r="M95" s="24">
        <f t="shared" si="103"/>
        <v>36</v>
      </c>
      <c r="N95" s="48">
        <f t="shared" si="3"/>
        <v>66</v>
      </c>
      <c r="T95" s="53" t="s">
        <v>128</v>
      </c>
      <c r="W95" s="24">
        <v>91.0</v>
      </c>
      <c r="X95" s="63"/>
      <c r="Y95" s="63"/>
    </row>
    <row r="96">
      <c r="A96" s="21" t="s">
        <v>354</v>
      </c>
      <c r="B96" s="21">
        <v>1.5113244014E10</v>
      </c>
      <c r="C96" s="46">
        <v>0.0</v>
      </c>
      <c r="D96" s="57"/>
      <c r="E96" s="62">
        <v>6.0</v>
      </c>
      <c r="F96" s="62">
        <v>3.0</v>
      </c>
      <c r="G96" s="62">
        <v>4.0</v>
      </c>
      <c r="H96" s="74">
        <v>8.0</v>
      </c>
      <c r="I96" s="74">
        <v>7.0</v>
      </c>
      <c r="J96" s="74">
        <v>9.0</v>
      </c>
      <c r="K96" s="57">
        <f t="shared" ref="K96:M96" si="104">E96*H96</f>
        <v>48</v>
      </c>
      <c r="L96" s="57">
        <f t="shared" si="104"/>
        <v>21</v>
      </c>
      <c r="M96" s="24">
        <f t="shared" si="104"/>
        <v>36</v>
      </c>
      <c r="N96" s="48">
        <f t="shared" si="3"/>
        <v>105</v>
      </c>
      <c r="T96" s="21" t="s">
        <v>358</v>
      </c>
      <c r="W96" s="24">
        <v>91.0</v>
      </c>
      <c r="X96" s="62"/>
      <c r="Y96" s="62"/>
    </row>
    <row r="97">
      <c r="A97" s="21" t="s">
        <v>161</v>
      </c>
      <c r="B97" s="21">
        <v>1.4110411047E10</v>
      </c>
      <c r="C97" s="9">
        <v>0.0</v>
      </c>
      <c r="D97" s="27"/>
      <c r="E97" s="61">
        <v>2.0</v>
      </c>
      <c r="F97" s="61">
        <v>2.0</v>
      </c>
      <c r="G97" s="61">
        <v>4.0</v>
      </c>
      <c r="H97" s="74">
        <v>8.0</v>
      </c>
      <c r="I97" s="74">
        <v>7.0</v>
      </c>
      <c r="J97" s="74">
        <v>9.0</v>
      </c>
      <c r="K97" s="57">
        <f t="shared" ref="K97:M97" si="105">E97*H97</f>
        <v>16</v>
      </c>
      <c r="L97" s="57">
        <f t="shared" si="105"/>
        <v>14</v>
      </c>
      <c r="M97" s="24">
        <f t="shared" si="105"/>
        <v>36</v>
      </c>
      <c r="N97" s="48">
        <f t="shared" si="3"/>
        <v>66</v>
      </c>
      <c r="T97" s="21" t="s">
        <v>359</v>
      </c>
      <c r="W97" s="24">
        <v>91.0</v>
      </c>
      <c r="X97" s="61"/>
      <c r="Y97" s="61"/>
    </row>
    <row r="98">
      <c r="A98" s="21" t="s">
        <v>163</v>
      </c>
      <c r="B98" s="21">
        <v>1.5113344001E10</v>
      </c>
      <c r="C98" s="9">
        <v>0.0</v>
      </c>
      <c r="D98" s="27"/>
      <c r="E98" s="63">
        <v>1.0</v>
      </c>
      <c r="F98" s="63">
        <v>2.0</v>
      </c>
      <c r="G98" s="63">
        <v>4.0</v>
      </c>
      <c r="H98" s="74">
        <v>8.0</v>
      </c>
      <c r="I98" s="74">
        <v>7.0</v>
      </c>
      <c r="J98" s="74">
        <v>9.0</v>
      </c>
      <c r="K98" s="57">
        <f t="shared" ref="K98:M98" si="106">E98*H98</f>
        <v>8</v>
      </c>
      <c r="L98" s="57">
        <f t="shared" si="106"/>
        <v>14</v>
      </c>
      <c r="M98" s="24">
        <f t="shared" si="106"/>
        <v>36</v>
      </c>
      <c r="N98" s="48">
        <f t="shared" si="3"/>
        <v>58</v>
      </c>
      <c r="T98" s="21" t="s">
        <v>202</v>
      </c>
      <c r="W98" s="24">
        <v>90.0</v>
      </c>
      <c r="X98" s="63"/>
      <c r="Y98" s="63"/>
    </row>
    <row r="99">
      <c r="A99" s="21" t="s">
        <v>159</v>
      </c>
      <c r="B99" s="21">
        <v>1.4110421048E10</v>
      </c>
      <c r="C99" s="9">
        <v>0.0</v>
      </c>
      <c r="D99" s="27"/>
      <c r="E99" s="63">
        <v>1.0</v>
      </c>
      <c r="F99" s="63">
        <v>2.0</v>
      </c>
      <c r="G99" s="63">
        <v>4.0</v>
      </c>
      <c r="H99" s="74">
        <v>8.0</v>
      </c>
      <c r="I99" s="74">
        <v>7.0</v>
      </c>
      <c r="J99" s="74">
        <v>9.0</v>
      </c>
      <c r="K99" s="57">
        <f t="shared" ref="K99:M99" si="107">E99*H99</f>
        <v>8</v>
      </c>
      <c r="L99" s="57">
        <f t="shared" si="107"/>
        <v>14</v>
      </c>
      <c r="M99" s="24">
        <f t="shared" si="107"/>
        <v>36</v>
      </c>
      <c r="N99" s="48">
        <f t="shared" si="3"/>
        <v>58</v>
      </c>
      <c r="T99" s="21" t="s">
        <v>311</v>
      </c>
      <c r="W99" s="24">
        <v>90.0</v>
      </c>
      <c r="X99" s="63"/>
      <c r="Y99" s="63"/>
    </row>
    <row r="100">
      <c r="A100" s="21" t="s">
        <v>160</v>
      </c>
      <c r="B100" s="21">
        <v>1.511041E11</v>
      </c>
      <c r="C100" s="9">
        <v>0.0</v>
      </c>
      <c r="D100" s="27"/>
      <c r="E100" s="63">
        <v>2.0</v>
      </c>
      <c r="F100" s="63">
        <v>2.0</v>
      </c>
      <c r="G100" s="63">
        <v>4.0</v>
      </c>
      <c r="H100" s="74">
        <v>8.0</v>
      </c>
      <c r="I100" s="74">
        <v>7.0</v>
      </c>
      <c r="J100" s="74">
        <v>9.0</v>
      </c>
      <c r="K100" s="57">
        <f t="shared" ref="K100:M100" si="108">E100*H100</f>
        <v>16</v>
      </c>
      <c r="L100" s="57">
        <f t="shared" si="108"/>
        <v>14</v>
      </c>
      <c r="M100" s="24">
        <f t="shared" si="108"/>
        <v>36</v>
      </c>
      <c r="N100" s="48">
        <f t="shared" si="3"/>
        <v>66</v>
      </c>
      <c r="T100" s="21" t="s">
        <v>361</v>
      </c>
      <c r="W100" s="24">
        <v>90.0</v>
      </c>
      <c r="X100" s="63"/>
      <c r="Y100" s="63"/>
    </row>
    <row r="101">
      <c r="A101" s="21" t="s">
        <v>167</v>
      </c>
      <c r="B101" s="21">
        <v>1.5110432E11</v>
      </c>
      <c r="C101" s="9">
        <v>0.0</v>
      </c>
      <c r="D101" s="27"/>
      <c r="E101" s="63">
        <v>2.0</v>
      </c>
      <c r="F101" s="63">
        <v>2.0</v>
      </c>
      <c r="G101" s="63">
        <v>4.0</v>
      </c>
      <c r="H101" s="74">
        <v>8.0</v>
      </c>
      <c r="I101" s="74">
        <v>7.0</v>
      </c>
      <c r="J101" s="74">
        <v>9.0</v>
      </c>
      <c r="K101" s="57">
        <f t="shared" ref="K101:M101" si="109">E101*H101</f>
        <v>16</v>
      </c>
      <c r="L101" s="57">
        <f t="shared" si="109"/>
        <v>14</v>
      </c>
      <c r="M101" s="24">
        <f t="shared" si="109"/>
        <v>36</v>
      </c>
      <c r="N101" s="48">
        <f t="shared" si="3"/>
        <v>66</v>
      </c>
      <c r="T101" s="21" t="s">
        <v>227</v>
      </c>
      <c r="W101" s="24">
        <v>90.0</v>
      </c>
      <c r="X101" s="63"/>
      <c r="Y101" s="63"/>
    </row>
    <row r="102">
      <c r="A102" s="21" t="s">
        <v>169</v>
      </c>
      <c r="B102" s="21">
        <v>1.511051E11</v>
      </c>
      <c r="C102" s="9">
        <v>0.0</v>
      </c>
      <c r="D102" s="27"/>
      <c r="E102" s="63">
        <v>1.0</v>
      </c>
      <c r="F102" s="63">
        <v>2.0</v>
      </c>
      <c r="G102" s="63">
        <v>4.0</v>
      </c>
      <c r="H102" s="74">
        <v>8.0</v>
      </c>
      <c r="I102" s="74">
        <v>7.0</v>
      </c>
      <c r="J102" s="74">
        <v>9.0</v>
      </c>
      <c r="K102" s="57">
        <f t="shared" ref="K102:M102" si="110">E102*H102</f>
        <v>8</v>
      </c>
      <c r="L102" s="57">
        <f t="shared" si="110"/>
        <v>14</v>
      </c>
      <c r="M102" s="24">
        <f t="shared" si="110"/>
        <v>36</v>
      </c>
      <c r="N102" s="48">
        <f t="shared" si="3"/>
        <v>58</v>
      </c>
      <c r="T102" s="21" t="s">
        <v>130</v>
      </c>
      <c r="W102" s="24">
        <v>89.0</v>
      </c>
      <c r="X102" s="63"/>
      <c r="Y102" s="63"/>
    </row>
    <row r="103">
      <c r="A103" s="21" t="s">
        <v>162</v>
      </c>
      <c r="B103" s="21">
        <v>1.5110522E11</v>
      </c>
      <c r="C103" s="9">
        <v>0.0</v>
      </c>
      <c r="D103" s="27"/>
      <c r="E103" s="63">
        <v>1.0</v>
      </c>
      <c r="F103" s="63">
        <v>2.0</v>
      </c>
      <c r="G103" s="63">
        <v>4.0</v>
      </c>
      <c r="H103" s="74">
        <v>8.0</v>
      </c>
      <c r="I103" s="74">
        <v>7.0</v>
      </c>
      <c r="J103" s="74">
        <v>9.0</v>
      </c>
      <c r="K103" s="57">
        <f t="shared" ref="K103:M103" si="111">E103*H103</f>
        <v>8</v>
      </c>
      <c r="L103" s="57">
        <f t="shared" si="111"/>
        <v>14</v>
      </c>
      <c r="M103" s="24">
        <f t="shared" si="111"/>
        <v>36</v>
      </c>
      <c r="N103" s="48">
        <f t="shared" si="3"/>
        <v>58</v>
      </c>
      <c r="T103" s="21" t="s">
        <v>134</v>
      </c>
      <c r="W103" s="24">
        <v>89.0</v>
      </c>
      <c r="X103" s="63"/>
      <c r="Y103" s="63"/>
    </row>
    <row r="104">
      <c r="A104" s="21" t="s">
        <v>164</v>
      </c>
      <c r="B104" s="21">
        <v>1.5110524001E11</v>
      </c>
      <c r="C104" s="9">
        <v>0.0</v>
      </c>
      <c r="D104" s="27"/>
      <c r="E104" s="63">
        <v>2.0</v>
      </c>
      <c r="F104" s="63">
        <v>2.0</v>
      </c>
      <c r="G104" s="63">
        <v>4.0</v>
      </c>
      <c r="H104" s="74">
        <v>8.0</v>
      </c>
      <c r="I104" s="74">
        <v>7.0</v>
      </c>
      <c r="J104" s="74">
        <v>9.0</v>
      </c>
      <c r="K104" s="57">
        <f t="shared" ref="K104:M104" si="112">E104*H104</f>
        <v>16</v>
      </c>
      <c r="L104" s="57">
        <f t="shared" si="112"/>
        <v>14</v>
      </c>
      <c r="M104" s="24">
        <f t="shared" si="112"/>
        <v>36</v>
      </c>
      <c r="N104" s="48">
        <f t="shared" si="3"/>
        <v>66</v>
      </c>
      <c r="T104" s="21" t="s">
        <v>327</v>
      </c>
      <c r="W104" s="24">
        <v>89.0</v>
      </c>
      <c r="X104" s="63"/>
      <c r="Y104" s="63"/>
    </row>
    <row r="105">
      <c r="A105" s="21" t="s">
        <v>170</v>
      </c>
      <c r="B105" s="21">
        <v>1.5110544E11</v>
      </c>
      <c r="C105" s="9">
        <v>0.0</v>
      </c>
      <c r="D105" s="27"/>
      <c r="E105" s="63">
        <v>2.0</v>
      </c>
      <c r="F105" s="63">
        <v>2.0</v>
      </c>
      <c r="G105" s="63">
        <v>4.0</v>
      </c>
      <c r="H105" s="74">
        <v>8.0</v>
      </c>
      <c r="I105" s="74">
        <v>7.0</v>
      </c>
      <c r="J105" s="74">
        <v>9.0</v>
      </c>
      <c r="K105" s="57">
        <f t="shared" ref="K105:M105" si="113">E105*H105</f>
        <v>16</v>
      </c>
      <c r="L105" s="57">
        <f t="shared" si="113"/>
        <v>14</v>
      </c>
      <c r="M105" s="24">
        <f t="shared" si="113"/>
        <v>36</v>
      </c>
      <c r="N105" s="48">
        <f t="shared" si="3"/>
        <v>66</v>
      </c>
      <c r="T105" s="21" t="s">
        <v>150</v>
      </c>
      <c r="W105" s="24">
        <v>89.0</v>
      </c>
      <c r="X105" s="63"/>
      <c r="Y105" s="63"/>
    </row>
    <row r="106">
      <c r="A106" s="21" t="s">
        <v>360</v>
      </c>
      <c r="B106" s="21">
        <v>1.5110641001E11</v>
      </c>
      <c r="C106" s="46">
        <v>0.0</v>
      </c>
      <c r="D106" s="57"/>
      <c r="E106" s="63">
        <v>1.0</v>
      </c>
      <c r="F106" s="63">
        <v>2.0</v>
      </c>
      <c r="G106" s="63">
        <v>4.0</v>
      </c>
      <c r="H106" s="74">
        <v>8.0</v>
      </c>
      <c r="I106" s="74">
        <v>7.0</v>
      </c>
      <c r="J106" s="74">
        <v>9.0</v>
      </c>
      <c r="K106" s="57">
        <f t="shared" ref="K106:M106" si="114">E106*H106</f>
        <v>8</v>
      </c>
      <c r="L106" s="57">
        <f t="shared" si="114"/>
        <v>14</v>
      </c>
      <c r="M106" s="24">
        <f t="shared" si="114"/>
        <v>36</v>
      </c>
      <c r="N106" s="48">
        <f t="shared" si="3"/>
        <v>58</v>
      </c>
      <c r="T106" s="21" t="s">
        <v>341</v>
      </c>
      <c r="W106" s="24">
        <v>89.0</v>
      </c>
      <c r="X106" s="63"/>
      <c r="Y106" s="63"/>
    </row>
    <row r="107">
      <c r="A107" s="21" t="s">
        <v>171</v>
      </c>
      <c r="B107" s="21">
        <v>1.511081E11</v>
      </c>
      <c r="C107" s="9">
        <v>0.0</v>
      </c>
      <c r="D107" s="27"/>
      <c r="E107" s="61">
        <v>4.0</v>
      </c>
      <c r="F107" s="61">
        <v>2.0</v>
      </c>
      <c r="G107" s="61">
        <v>4.0</v>
      </c>
      <c r="H107" s="74">
        <v>8.0</v>
      </c>
      <c r="I107" s="74">
        <v>7.0</v>
      </c>
      <c r="J107" s="74">
        <v>9.0</v>
      </c>
      <c r="K107" s="57">
        <f t="shared" ref="K107:M107" si="115">E107*H107</f>
        <v>32</v>
      </c>
      <c r="L107" s="57">
        <f t="shared" si="115"/>
        <v>14</v>
      </c>
      <c r="M107" s="24">
        <f t="shared" si="115"/>
        <v>36</v>
      </c>
      <c r="N107" s="48">
        <f t="shared" si="3"/>
        <v>82</v>
      </c>
      <c r="T107" s="21" t="s">
        <v>346</v>
      </c>
      <c r="W107" s="24">
        <v>89.0</v>
      </c>
      <c r="X107" s="61"/>
      <c r="Y107" s="61"/>
    </row>
    <row r="108">
      <c r="A108" s="21" t="s">
        <v>165</v>
      </c>
      <c r="B108" s="21">
        <v>1.5110821001E11</v>
      </c>
      <c r="C108" s="9">
        <v>0.0</v>
      </c>
      <c r="D108" s="27"/>
      <c r="E108" s="63">
        <v>1.0</v>
      </c>
      <c r="F108" s="63">
        <v>2.0</v>
      </c>
      <c r="G108" s="63">
        <v>4.0</v>
      </c>
      <c r="H108" s="74">
        <v>8.0</v>
      </c>
      <c r="I108" s="74">
        <v>7.0</v>
      </c>
      <c r="J108" s="74">
        <v>9.0</v>
      </c>
      <c r="K108" s="57">
        <f t="shared" ref="K108:M108" si="116">E108*H108</f>
        <v>8</v>
      </c>
      <c r="L108" s="57">
        <f t="shared" si="116"/>
        <v>14</v>
      </c>
      <c r="M108" s="24">
        <f t="shared" si="116"/>
        <v>36</v>
      </c>
      <c r="N108" s="48">
        <f t="shared" si="3"/>
        <v>58</v>
      </c>
      <c r="T108" s="21" t="s">
        <v>348</v>
      </c>
      <c r="W108" s="24">
        <v>89.0</v>
      </c>
      <c r="X108" s="63"/>
      <c r="Y108" s="63"/>
    </row>
    <row r="109">
      <c r="A109" s="21" t="s">
        <v>172</v>
      </c>
      <c r="B109" s="21">
        <v>1.5110821002E11</v>
      </c>
      <c r="C109" s="9">
        <v>0.0</v>
      </c>
      <c r="D109" s="27"/>
      <c r="E109" s="63">
        <v>2.0</v>
      </c>
      <c r="F109" s="63">
        <v>2.0</v>
      </c>
      <c r="G109" s="63">
        <v>4.0</v>
      </c>
      <c r="H109" s="74">
        <v>8.0</v>
      </c>
      <c r="I109" s="74">
        <v>7.0</v>
      </c>
      <c r="J109" s="74">
        <v>9.0</v>
      </c>
      <c r="K109" s="57">
        <f t="shared" ref="K109:M109" si="117">E109*H109</f>
        <v>16</v>
      </c>
      <c r="L109" s="57">
        <f t="shared" si="117"/>
        <v>14</v>
      </c>
      <c r="M109" s="24">
        <f t="shared" si="117"/>
        <v>36</v>
      </c>
      <c r="N109" s="48">
        <f t="shared" si="3"/>
        <v>66</v>
      </c>
      <c r="T109" s="21" t="s">
        <v>156</v>
      </c>
      <c r="W109" s="24">
        <v>89.0</v>
      </c>
      <c r="X109" s="63"/>
      <c r="Y109" s="63"/>
    </row>
    <row r="110">
      <c r="A110" s="21" t="s">
        <v>173</v>
      </c>
      <c r="B110" s="21">
        <v>1.5110821003E11</v>
      </c>
      <c r="C110" s="9">
        <v>0.0</v>
      </c>
      <c r="D110" s="27"/>
      <c r="E110" s="63">
        <v>1.0</v>
      </c>
      <c r="F110" s="63">
        <v>2.0</v>
      </c>
      <c r="G110" s="63">
        <v>4.0</v>
      </c>
      <c r="H110" s="74">
        <v>8.0</v>
      </c>
      <c r="I110" s="74">
        <v>7.0</v>
      </c>
      <c r="J110" s="74">
        <v>9.0</v>
      </c>
      <c r="K110" s="57">
        <f t="shared" ref="K110:M110" si="118">E110*H110</f>
        <v>8</v>
      </c>
      <c r="L110" s="57">
        <f t="shared" si="118"/>
        <v>14</v>
      </c>
      <c r="M110" s="24">
        <f t="shared" si="118"/>
        <v>36</v>
      </c>
      <c r="N110" s="48">
        <f t="shared" si="3"/>
        <v>58</v>
      </c>
      <c r="T110" s="21" t="s">
        <v>228</v>
      </c>
      <c r="W110" s="24">
        <v>89.0</v>
      </c>
      <c r="X110" s="63"/>
      <c r="Y110" s="63"/>
    </row>
    <row r="111">
      <c r="A111" s="21" t="s">
        <v>174</v>
      </c>
      <c r="B111" s="21">
        <v>1.5110821005E11</v>
      </c>
      <c r="C111" s="9">
        <v>0.0</v>
      </c>
      <c r="D111" s="27"/>
      <c r="E111" s="63">
        <v>1.0</v>
      </c>
      <c r="F111" s="63">
        <v>2.0</v>
      </c>
      <c r="G111" s="63">
        <v>4.0</v>
      </c>
      <c r="H111" s="74">
        <v>8.0</v>
      </c>
      <c r="I111" s="74">
        <v>7.0</v>
      </c>
      <c r="J111" s="74">
        <v>9.0</v>
      </c>
      <c r="K111" s="57">
        <f t="shared" ref="K111:M111" si="119">E111*H111</f>
        <v>8</v>
      </c>
      <c r="L111" s="57">
        <f t="shared" si="119"/>
        <v>14</v>
      </c>
      <c r="M111" s="24">
        <f t="shared" si="119"/>
        <v>36</v>
      </c>
      <c r="N111" s="48">
        <f t="shared" si="3"/>
        <v>58</v>
      </c>
      <c r="T111" s="21" t="s">
        <v>325</v>
      </c>
      <c r="W111" s="24">
        <v>88.0</v>
      </c>
      <c r="X111" s="63"/>
      <c r="Y111" s="63"/>
    </row>
    <row r="112">
      <c r="A112" s="21" t="s">
        <v>175</v>
      </c>
      <c r="B112" s="21">
        <v>1.5110821006E11</v>
      </c>
      <c r="C112" s="9">
        <v>0.0</v>
      </c>
      <c r="D112" s="27"/>
      <c r="E112" s="63">
        <v>1.0</v>
      </c>
      <c r="F112" s="63">
        <v>2.0</v>
      </c>
      <c r="G112" s="63">
        <v>4.0</v>
      </c>
      <c r="H112" s="74">
        <v>8.0</v>
      </c>
      <c r="I112" s="74">
        <v>7.0</v>
      </c>
      <c r="J112" s="74">
        <v>9.0</v>
      </c>
      <c r="K112" s="57">
        <f t="shared" ref="K112:M112" si="120">E112*H112</f>
        <v>8</v>
      </c>
      <c r="L112" s="57">
        <f t="shared" si="120"/>
        <v>14</v>
      </c>
      <c r="M112" s="24">
        <f t="shared" si="120"/>
        <v>36</v>
      </c>
      <c r="N112" s="48">
        <f t="shared" si="3"/>
        <v>58</v>
      </c>
      <c r="T112" s="21" t="s">
        <v>331</v>
      </c>
      <c r="W112" s="24">
        <v>88.0</v>
      </c>
      <c r="X112" s="63"/>
      <c r="Y112" s="63"/>
    </row>
    <row r="113">
      <c r="A113" s="21" t="s">
        <v>176</v>
      </c>
      <c r="B113" s="21">
        <v>1.5110821007E11</v>
      </c>
      <c r="C113" s="9">
        <v>0.0</v>
      </c>
      <c r="D113" s="27"/>
      <c r="E113" s="63">
        <v>1.0</v>
      </c>
      <c r="F113" s="63">
        <v>2.0</v>
      </c>
      <c r="G113" s="63">
        <v>4.0</v>
      </c>
      <c r="H113" s="74">
        <v>8.0</v>
      </c>
      <c r="I113" s="74">
        <v>7.0</v>
      </c>
      <c r="J113" s="74">
        <v>9.0</v>
      </c>
      <c r="K113" s="57">
        <f t="shared" ref="K113:M113" si="121">E113*H113</f>
        <v>8</v>
      </c>
      <c r="L113" s="57">
        <f t="shared" si="121"/>
        <v>14</v>
      </c>
      <c r="M113" s="24">
        <f t="shared" si="121"/>
        <v>36</v>
      </c>
      <c r="N113" s="48">
        <f t="shared" si="3"/>
        <v>58</v>
      </c>
      <c r="T113" s="21" t="s">
        <v>349</v>
      </c>
      <c r="W113" s="24">
        <v>88.0</v>
      </c>
      <c r="X113" s="63"/>
      <c r="Y113" s="63"/>
    </row>
    <row r="114">
      <c r="A114" s="21" t="s">
        <v>166</v>
      </c>
      <c r="B114" s="21">
        <v>1.5110821008E11</v>
      </c>
      <c r="C114" s="9">
        <v>0.0</v>
      </c>
      <c r="D114" s="27"/>
      <c r="E114" s="63">
        <v>1.0</v>
      </c>
      <c r="F114" s="63">
        <v>2.0</v>
      </c>
      <c r="G114" s="63">
        <v>4.0</v>
      </c>
      <c r="H114" s="74">
        <v>8.0</v>
      </c>
      <c r="I114" s="74">
        <v>7.0</v>
      </c>
      <c r="J114" s="74">
        <v>9.0</v>
      </c>
      <c r="K114" s="57">
        <f t="shared" ref="K114:M114" si="122">E114*H114</f>
        <v>8</v>
      </c>
      <c r="L114" s="57">
        <f t="shared" si="122"/>
        <v>14</v>
      </c>
      <c r="M114" s="24">
        <f t="shared" si="122"/>
        <v>36</v>
      </c>
      <c r="N114" s="48">
        <f t="shared" si="3"/>
        <v>58</v>
      </c>
      <c r="T114" s="21" t="s">
        <v>362</v>
      </c>
      <c r="W114" s="24">
        <v>87.0</v>
      </c>
      <c r="X114" s="63"/>
      <c r="Y114" s="63"/>
    </row>
    <row r="115">
      <c r="A115" s="21" t="s">
        <v>147</v>
      </c>
      <c r="B115" s="21">
        <v>1.5110822001E11</v>
      </c>
      <c r="C115" s="9">
        <v>0.0</v>
      </c>
      <c r="D115" s="27"/>
      <c r="E115" s="63">
        <v>2.0</v>
      </c>
      <c r="F115" s="63">
        <v>2.0</v>
      </c>
      <c r="G115" s="63">
        <v>4.0</v>
      </c>
      <c r="H115" s="74">
        <v>8.0</v>
      </c>
      <c r="I115" s="74">
        <v>7.0</v>
      </c>
      <c r="J115" s="74">
        <v>9.0</v>
      </c>
      <c r="K115" s="57">
        <f t="shared" ref="K115:M115" si="123">E115*H115</f>
        <v>16</v>
      </c>
      <c r="L115" s="57">
        <f t="shared" si="123"/>
        <v>14</v>
      </c>
      <c r="M115" s="24">
        <f t="shared" si="123"/>
        <v>36</v>
      </c>
      <c r="N115" s="48">
        <f t="shared" si="3"/>
        <v>66</v>
      </c>
      <c r="T115" s="21" t="s">
        <v>288</v>
      </c>
      <c r="W115" s="24">
        <v>84.0</v>
      </c>
      <c r="X115" s="63"/>
      <c r="Y115" s="63"/>
    </row>
    <row r="116">
      <c r="A116" s="21" t="s">
        <v>148</v>
      </c>
      <c r="B116" s="21">
        <v>1.5110822002E11</v>
      </c>
      <c r="C116" s="9">
        <v>0.0</v>
      </c>
      <c r="D116" s="27"/>
      <c r="E116" s="63">
        <v>3.0</v>
      </c>
      <c r="F116" s="63">
        <v>2.0</v>
      </c>
      <c r="G116" s="63">
        <v>4.0</v>
      </c>
      <c r="H116" s="74">
        <v>8.0</v>
      </c>
      <c r="I116" s="74">
        <v>7.0</v>
      </c>
      <c r="J116" s="74">
        <v>9.0</v>
      </c>
      <c r="K116" s="57">
        <f t="shared" ref="K116:M116" si="124">E116*H116</f>
        <v>24</v>
      </c>
      <c r="L116" s="57">
        <f t="shared" si="124"/>
        <v>14</v>
      </c>
      <c r="M116" s="24">
        <f t="shared" si="124"/>
        <v>36</v>
      </c>
      <c r="N116" s="48">
        <f t="shared" si="3"/>
        <v>74</v>
      </c>
      <c r="T116" s="21" t="s">
        <v>313</v>
      </c>
      <c r="W116" s="24">
        <v>83.0</v>
      </c>
      <c r="X116" s="63"/>
      <c r="Y116" s="63"/>
    </row>
    <row r="117">
      <c r="A117" s="21" t="s">
        <v>141</v>
      </c>
      <c r="B117" s="21">
        <v>1.5110822003E11</v>
      </c>
      <c r="C117" s="9">
        <v>0.0</v>
      </c>
      <c r="D117" s="27"/>
      <c r="E117" s="63">
        <v>3.0</v>
      </c>
      <c r="F117" s="63">
        <v>2.0</v>
      </c>
      <c r="G117" s="63">
        <v>4.0</v>
      </c>
      <c r="H117" s="74">
        <v>8.0</v>
      </c>
      <c r="I117" s="74">
        <v>7.0</v>
      </c>
      <c r="J117" s="74">
        <v>9.0</v>
      </c>
      <c r="K117" s="57">
        <f t="shared" ref="K117:M117" si="125">E117*H117</f>
        <v>24</v>
      </c>
      <c r="L117" s="57">
        <f t="shared" si="125"/>
        <v>14</v>
      </c>
      <c r="M117" s="24">
        <f t="shared" si="125"/>
        <v>36</v>
      </c>
      <c r="N117" s="48">
        <f t="shared" si="3"/>
        <v>74</v>
      </c>
      <c r="T117" s="21" t="s">
        <v>314</v>
      </c>
      <c r="W117" s="24">
        <v>83.0</v>
      </c>
      <c r="X117" s="63"/>
      <c r="Y117" s="63"/>
    </row>
    <row r="118">
      <c r="A118" s="21" t="s">
        <v>149</v>
      </c>
      <c r="B118" s="21">
        <v>1.5110822004E11</v>
      </c>
      <c r="C118" s="9">
        <v>0.0</v>
      </c>
      <c r="D118" s="27"/>
      <c r="E118" s="63">
        <v>4.0</v>
      </c>
      <c r="F118" s="63">
        <v>2.0</v>
      </c>
      <c r="G118" s="63">
        <v>4.0</v>
      </c>
      <c r="H118" s="74">
        <v>8.0</v>
      </c>
      <c r="I118" s="74">
        <v>7.0</v>
      </c>
      <c r="J118" s="74">
        <v>9.0</v>
      </c>
      <c r="K118" s="57">
        <f t="shared" ref="K118:M118" si="126">E118*H118</f>
        <v>32</v>
      </c>
      <c r="L118" s="57">
        <f t="shared" si="126"/>
        <v>14</v>
      </c>
      <c r="M118" s="24">
        <f t="shared" si="126"/>
        <v>36</v>
      </c>
      <c r="N118" s="48">
        <f t="shared" si="3"/>
        <v>82</v>
      </c>
      <c r="T118" s="21" t="s">
        <v>319</v>
      </c>
      <c r="W118" s="24">
        <v>83.0</v>
      </c>
      <c r="X118" s="63"/>
      <c r="Y118" s="63"/>
    </row>
    <row r="119">
      <c r="A119" s="21" t="s">
        <v>177</v>
      </c>
      <c r="B119" s="21">
        <v>1.5110822005E11</v>
      </c>
      <c r="C119" s="9">
        <v>0.0</v>
      </c>
      <c r="D119" s="27"/>
      <c r="E119" s="63">
        <v>3.0</v>
      </c>
      <c r="F119" s="63">
        <v>2.0</v>
      </c>
      <c r="G119" s="63">
        <v>4.0</v>
      </c>
      <c r="H119" s="74">
        <v>8.0</v>
      </c>
      <c r="I119" s="74">
        <v>7.0</v>
      </c>
      <c r="J119" s="74">
        <v>9.0</v>
      </c>
      <c r="K119" s="57">
        <f t="shared" ref="K119:M119" si="127">E119*H119</f>
        <v>24</v>
      </c>
      <c r="L119" s="57">
        <f t="shared" si="127"/>
        <v>14</v>
      </c>
      <c r="M119" s="24">
        <f t="shared" si="127"/>
        <v>36</v>
      </c>
      <c r="N119" s="48">
        <f t="shared" si="3"/>
        <v>74</v>
      </c>
      <c r="T119" s="21" t="s">
        <v>143</v>
      </c>
      <c r="W119" s="24">
        <v>83.0</v>
      </c>
      <c r="X119" s="63"/>
      <c r="Y119" s="63"/>
    </row>
    <row r="120">
      <c r="A120" s="21" t="s">
        <v>178</v>
      </c>
      <c r="B120" s="21">
        <v>1.5110822006E11</v>
      </c>
      <c r="C120" s="9">
        <v>0.0</v>
      </c>
      <c r="D120" s="27"/>
      <c r="E120" s="63">
        <v>1.0</v>
      </c>
      <c r="F120" s="63">
        <v>2.0</v>
      </c>
      <c r="G120" s="63">
        <v>4.0</v>
      </c>
      <c r="H120" s="74">
        <v>8.0</v>
      </c>
      <c r="I120" s="74">
        <v>7.0</v>
      </c>
      <c r="J120" s="74">
        <v>9.0</v>
      </c>
      <c r="K120" s="57">
        <f t="shared" ref="K120:M120" si="128">E120*H120</f>
        <v>8</v>
      </c>
      <c r="L120" s="57">
        <f t="shared" si="128"/>
        <v>14</v>
      </c>
      <c r="M120" s="24">
        <f t="shared" si="128"/>
        <v>36</v>
      </c>
      <c r="N120" s="48">
        <f t="shared" si="3"/>
        <v>58</v>
      </c>
      <c r="T120" s="21" t="s">
        <v>137</v>
      </c>
      <c r="W120" s="24">
        <v>83.0</v>
      </c>
      <c r="X120" s="63"/>
      <c r="Y120" s="63"/>
    </row>
    <row r="121">
      <c r="A121" s="21" t="s">
        <v>179</v>
      </c>
      <c r="B121" s="21">
        <v>1.5110823003E11</v>
      </c>
      <c r="C121" s="9">
        <v>0.0</v>
      </c>
      <c r="D121" s="27"/>
      <c r="E121" s="63">
        <v>1.0</v>
      </c>
      <c r="F121" s="63">
        <v>2.0</v>
      </c>
      <c r="G121" s="63">
        <v>4.0</v>
      </c>
      <c r="H121" s="74">
        <v>8.0</v>
      </c>
      <c r="I121" s="74">
        <v>7.0</v>
      </c>
      <c r="J121" s="74">
        <v>9.0</v>
      </c>
      <c r="K121" s="57">
        <f t="shared" ref="K121:M121" si="129">E121*H121</f>
        <v>8</v>
      </c>
      <c r="L121" s="57">
        <f t="shared" si="129"/>
        <v>14</v>
      </c>
      <c r="M121" s="24">
        <f t="shared" si="129"/>
        <v>36</v>
      </c>
      <c r="N121" s="48">
        <f t="shared" si="3"/>
        <v>58</v>
      </c>
      <c r="T121" s="21" t="s">
        <v>139</v>
      </c>
      <c r="W121" s="24">
        <v>83.0</v>
      </c>
      <c r="X121" s="63"/>
      <c r="Y121" s="63"/>
    </row>
    <row r="122">
      <c r="A122" s="21" t="s">
        <v>180</v>
      </c>
      <c r="B122" s="21">
        <v>1.5110824E11</v>
      </c>
      <c r="C122" s="9">
        <v>0.0</v>
      </c>
      <c r="D122" s="27"/>
      <c r="E122" s="63">
        <v>1.0</v>
      </c>
      <c r="F122" s="63">
        <v>2.0</v>
      </c>
      <c r="G122" s="63">
        <v>4.0</v>
      </c>
      <c r="H122" s="74">
        <v>8.0</v>
      </c>
      <c r="I122" s="74">
        <v>7.0</v>
      </c>
      <c r="J122" s="74">
        <v>9.0</v>
      </c>
      <c r="K122" s="57">
        <f t="shared" ref="K122:M122" si="130">E122*H122</f>
        <v>8</v>
      </c>
      <c r="L122" s="57">
        <f t="shared" si="130"/>
        <v>14</v>
      </c>
      <c r="M122" s="24">
        <f t="shared" si="130"/>
        <v>36</v>
      </c>
      <c r="N122" s="48">
        <f t="shared" si="3"/>
        <v>58</v>
      </c>
      <c r="T122" s="21" t="s">
        <v>146</v>
      </c>
      <c r="W122" s="24">
        <v>83.0</v>
      </c>
      <c r="X122" s="63"/>
      <c r="Y122" s="63"/>
    </row>
    <row r="123">
      <c r="A123" s="21" t="s">
        <v>181</v>
      </c>
      <c r="B123" s="21">
        <v>1.5110834001E11</v>
      </c>
      <c r="C123" s="9">
        <v>0.0</v>
      </c>
      <c r="D123" s="27"/>
      <c r="E123" s="63">
        <v>1.0</v>
      </c>
      <c r="F123" s="63">
        <v>2.0</v>
      </c>
      <c r="G123" s="63">
        <v>4.0</v>
      </c>
      <c r="H123" s="74">
        <v>8.0</v>
      </c>
      <c r="I123" s="74">
        <v>7.0</v>
      </c>
      <c r="J123" s="74">
        <v>9.0</v>
      </c>
      <c r="K123" s="57">
        <f t="shared" ref="K123:M123" si="131">E123*H123</f>
        <v>8</v>
      </c>
      <c r="L123" s="57">
        <f t="shared" si="131"/>
        <v>14</v>
      </c>
      <c r="M123" s="24">
        <f t="shared" si="131"/>
        <v>36</v>
      </c>
      <c r="N123" s="48">
        <f t="shared" si="3"/>
        <v>58</v>
      </c>
      <c r="T123" s="21" t="s">
        <v>171</v>
      </c>
      <c r="W123" s="24">
        <v>82.0</v>
      </c>
      <c r="X123" s="63"/>
      <c r="Y123" s="63"/>
    </row>
    <row r="124">
      <c r="A124" s="21" t="s">
        <v>142</v>
      </c>
      <c r="B124" s="21">
        <v>1.5110834002E11</v>
      </c>
      <c r="C124" s="9">
        <v>0.0</v>
      </c>
      <c r="D124" s="27"/>
      <c r="E124" s="63">
        <v>1.0</v>
      </c>
      <c r="F124" s="63">
        <v>2.0</v>
      </c>
      <c r="G124" s="63">
        <v>4.0</v>
      </c>
      <c r="H124" s="74">
        <v>8.0</v>
      </c>
      <c r="I124" s="74">
        <v>7.0</v>
      </c>
      <c r="J124" s="74">
        <v>9.0</v>
      </c>
      <c r="K124" s="57">
        <f t="shared" ref="K124:M124" si="132">E124*H124</f>
        <v>8</v>
      </c>
      <c r="L124" s="57">
        <f t="shared" si="132"/>
        <v>14</v>
      </c>
      <c r="M124" s="24">
        <f t="shared" si="132"/>
        <v>36</v>
      </c>
      <c r="N124" s="48">
        <f t="shared" si="3"/>
        <v>58</v>
      </c>
      <c r="T124" s="21" t="s">
        <v>149</v>
      </c>
      <c r="W124" s="24">
        <v>82.0</v>
      </c>
      <c r="X124" s="63"/>
      <c r="Y124" s="63"/>
    </row>
    <row r="125">
      <c r="A125" s="21" t="s">
        <v>151</v>
      </c>
      <c r="B125" s="21">
        <v>1.5110921E11</v>
      </c>
      <c r="C125" s="9">
        <v>0.0</v>
      </c>
      <c r="D125" s="27"/>
      <c r="E125" s="63">
        <v>4.0</v>
      </c>
      <c r="F125" s="63">
        <v>2.0</v>
      </c>
      <c r="G125" s="63">
        <v>4.0</v>
      </c>
      <c r="H125" s="74">
        <v>8.0</v>
      </c>
      <c r="I125" s="74">
        <v>7.0</v>
      </c>
      <c r="J125" s="74">
        <v>9.0</v>
      </c>
      <c r="K125" s="57">
        <f t="shared" ref="K125:M125" si="133">E125*H125</f>
        <v>32</v>
      </c>
      <c r="L125" s="57">
        <f t="shared" si="133"/>
        <v>14</v>
      </c>
      <c r="M125" s="24">
        <f t="shared" si="133"/>
        <v>36</v>
      </c>
      <c r="N125" s="48">
        <f t="shared" si="3"/>
        <v>82</v>
      </c>
      <c r="T125" s="21" t="s">
        <v>151</v>
      </c>
      <c r="W125" s="24">
        <v>82.0</v>
      </c>
      <c r="X125" s="63"/>
      <c r="Y125" s="63"/>
    </row>
    <row r="126">
      <c r="A126" s="21" t="s">
        <v>168</v>
      </c>
      <c r="B126" s="21">
        <v>1.5110932E11</v>
      </c>
      <c r="C126" s="9">
        <v>0.0</v>
      </c>
      <c r="D126" s="27"/>
      <c r="E126" s="63">
        <v>3.0</v>
      </c>
      <c r="F126" s="63">
        <v>2.0</v>
      </c>
      <c r="G126" s="63">
        <v>4.0</v>
      </c>
      <c r="H126" s="74">
        <v>8.0</v>
      </c>
      <c r="I126" s="74">
        <v>7.0</v>
      </c>
      <c r="J126" s="74">
        <v>9.0</v>
      </c>
      <c r="K126" s="57">
        <f t="shared" ref="K126:M126" si="134">E126*H126</f>
        <v>24</v>
      </c>
      <c r="L126" s="57">
        <f t="shared" si="134"/>
        <v>14</v>
      </c>
      <c r="M126" s="24">
        <f t="shared" si="134"/>
        <v>36</v>
      </c>
      <c r="N126" s="48">
        <f t="shared" si="3"/>
        <v>74</v>
      </c>
      <c r="T126" s="21" t="s">
        <v>302</v>
      </c>
      <c r="W126" s="24">
        <v>81.0</v>
      </c>
      <c r="X126" s="63"/>
      <c r="Y126" s="63"/>
    </row>
    <row r="127">
      <c r="A127" s="21" t="s">
        <v>334</v>
      </c>
      <c r="B127" s="21">
        <v>6.16120124001E11</v>
      </c>
      <c r="C127" s="46">
        <v>0.0</v>
      </c>
      <c r="D127" s="57"/>
      <c r="E127" s="63">
        <v>2.0</v>
      </c>
      <c r="F127" s="63">
        <v>2.0</v>
      </c>
      <c r="G127" s="63">
        <v>4.0</v>
      </c>
      <c r="H127" s="74">
        <v>8.0</v>
      </c>
      <c r="I127" s="74">
        <v>7.0</v>
      </c>
      <c r="J127" s="74">
        <v>9.0</v>
      </c>
      <c r="K127" s="57">
        <f t="shared" ref="K127:M127" si="135">E127*H127</f>
        <v>16</v>
      </c>
      <c r="L127" s="57">
        <f t="shared" si="135"/>
        <v>14</v>
      </c>
      <c r="M127" s="24">
        <f t="shared" si="135"/>
        <v>36</v>
      </c>
      <c r="N127" s="48">
        <f t="shared" si="3"/>
        <v>66</v>
      </c>
      <c r="T127" s="21" t="s">
        <v>241</v>
      </c>
      <c r="W127" s="24">
        <v>81.0</v>
      </c>
      <c r="X127" s="63"/>
      <c r="Y127" s="63"/>
    </row>
    <row r="128">
      <c r="A128" s="21" t="s">
        <v>352</v>
      </c>
      <c r="B128" s="21">
        <v>1.5110743006E11</v>
      </c>
      <c r="C128" s="46">
        <v>0.0</v>
      </c>
      <c r="D128" s="57"/>
      <c r="E128" s="61">
        <v>5.0</v>
      </c>
      <c r="F128" s="61">
        <v>3.0</v>
      </c>
      <c r="G128" s="61">
        <v>4.0</v>
      </c>
      <c r="H128" s="74">
        <v>8.0</v>
      </c>
      <c r="I128" s="74">
        <v>7.0</v>
      </c>
      <c r="J128" s="74">
        <v>9.0</v>
      </c>
      <c r="K128" s="57">
        <f t="shared" ref="K128:M128" si="136">E128*H128</f>
        <v>40</v>
      </c>
      <c r="L128" s="57">
        <f t="shared" si="136"/>
        <v>21</v>
      </c>
      <c r="M128" s="24">
        <f t="shared" si="136"/>
        <v>36</v>
      </c>
      <c r="N128" s="48">
        <f t="shared" si="3"/>
        <v>97</v>
      </c>
      <c r="T128" s="21" t="s">
        <v>136</v>
      </c>
      <c r="W128" s="24">
        <v>81.0</v>
      </c>
      <c r="X128" s="61"/>
      <c r="Y128" s="61"/>
    </row>
    <row r="129">
      <c r="A129" s="21" t="s">
        <v>338</v>
      </c>
      <c r="B129" s="21">
        <v>1.5110743018E11</v>
      </c>
      <c r="C129" s="46">
        <v>0.0</v>
      </c>
      <c r="D129" s="57"/>
      <c r="E129" s="61">
        <v>6.0</v>
      </c>
      <c r="F129" s="61">
        <v>3.0</v>
      </c>
      <c r="G129" s="61">
        <v>4.0</v>
      </c>
      <c r="H129" s="74">
        <v>8.0</v>
      </c>
      <c r="I129" s="74">
        <v>7.0</v>
      </c>
      <c r="J129" s="74">
        <v>9.0</v>
      </c>
      <c r="K129" s="57">
        <f t="shared" ref="K129:M129" si="137">E129*H129</f>
        <v>48</v>
      </c>
      <c r="L129" s="57">
        <f t="shared" si="137"/>
        <v>21</v>
      </c>
      <c r="M129" s="24">
        <f t="shared" si="137"/>
        <v>36</v>
      </c>
      <c r="N129" s="48">
        <f t="shared" si="3"/>
        <v>105</v>
      </c>
      <c r="T129" s="21" t="s">
        <v>138</v>
      </c>
      <c r="W129" s="24">
        <v>81.0</v>
      </c>
      <c r="X129" s="61"/>
      <c r="Y129" s="61"/>
    </row>
    <row r="130">
      <c r="A130" s="21" t="s">
        <v>228</v>
      </c>
      <c r="B130" s="21">
        <v>1.6111923004E11</v>
      </c>
      <c r="C130" s="46">
        <v>0.0</v>
      </c>
      <c r="D130" s="57"/>
      <c r="E130" s="61">
        <v>4.0</v>
      </c>
      <c r="F130" s="61">
        <v>3.0</v>
      </c>
      <c r="G130" s="61">
        <v>4.0</v>
      </c>
      <c r="H130" s="74">
        <v>8.0</v>
      </c>
      <c r="I130" s="74">
        <v>7.0</v>
      </c>
      <c r="J130" s="74">
        <v>9.0</v>
      </c>
      <c r="K130" s="57">
        <f t="shared" ref="K130:M130" si="138">E130*H130</f>
        <v>32</v>
      </c>
      <c r="L130" s="57">
        <f t="shared" si="138"/>
        <v>21</v>
      </c>
      <c r="M130" s="24">
        <f t="shared" si="138"/>
        <v>36</v>
      </c>
      <c r="N130" s="48">
        <f t="shared" si="3"/>
        <v>89</v>
      </c>
      <c r="T130" s="21" t="s">
        <v>328</v>
      </c>
      <c r="W130" s="24">
        <v>81.0</v>
      </c>
      <c r="X130" s="61"/>
      <c r="Y130" s="61"/>
    </row>
    <row r="131">
      <c r="A131" s="21" t="s">
        <v>351</v>
      </c>
      <c r="B131" s="21">
        <v>1.6111923008E11</v>
      </c>
      <c r="C131" s="46">
        <v>0.0</v>
      </c>
      <c r="D131" s="57"/>
      <c r="E131" s="61">
        <v>6.0</v>
      </c>
      <c r="F131" s="61">
        <v>2.0</v>
      </c>
      <c r="G131" s="61">
        <v>4.0</v>
      </c>
      <c r="H131" s="74">
        <v>8.0</v>
      </c>
      <c r="I131" s="74">
        <v>7.0</v>
      </c>
      <c r="J131" s="74">
        <v>9.0</v>
      </c>
      <c r="K131" s="57">
        <f t="shared" ref="K131:M131" si="139">E131*H131</f>
        <v>48</v>
      </c>
      <c r="L131" s="57">
        <f t="shared" si="139"/>
        <v>14</v>
      </c>
      <c r="M131" s="24">
        <f t="shared" si="139"/>
        <v>36</v>
      </c>
      <c r="N131" s="48">
        <f t="shared" si="3"/>
        <v>98</v>
      </c>
      <c r="T131" s="21" t="s">
        <v>330</v>
      </c>
      <c r="W131" s="24">
        <v>81.0</v>
      </c>
      <c r="X131" s="61"/>
      <c r="Y131" s="61"/>
    </row>
    <row r="132">
      <c r="A132" s="21" t="s">
        <v>363</v>
      </c>
      <c r="B132" s="21">
        <v>1.6111923009E11</v>
      </c>
      <c r="C132" s="46">
        <v>0.0</v>
      </c>
      <c r="D132" s="57"/>
      <c r="E132" s="61">
        <v>3.0</v>
      </c>
      <c r="F132" s="61">
        <v>2.0</v>
      </c>
      <c r="G132" s="61">
        <v>4.0</v>
      </c>
      <c r="H132" s="74">
        <v>8.0</v>
      </c>
      <c r="I132" s="74">
        <v>7.0</v>
      </c>
      <c r="J132" s="74">
        <v>9.0</v>
      </c>
      <c r="K132" s="57">
        <f t="shared" ref="K132:M132" si="140">E132*H132</f>
        <v>24</v>
      </c>
      <c r="L132" s="57">
        <f t="shared" si="140"/>
        <v>14</v>
      </c>
      <c r="M132" s="24">
        <f t="shared" si="140"/>
        <v>36</v>
      </c>
      <c r="N132" s="48">
        <f t="shared" si="3"/>
        <v>74</v>
      </c>
      <c r="T132" s="21" t="s">
        <v>133</v>
      </c>
      <c r="W132" s="24">
        <v>81.0</v>
      </c>
      <c r="X132" s="61"/>
      <c r="Y132" s="61"/>
    </row>
    <row r="133">
      <c r="A133" s="21" t="s">
        <v>364</v>
      </c>
      <c r="B133" s="21">
        <v>6.16120141003E11</v>
      </c>
      <c r="C133" s="46">
        <v>0.0</v>
      </c>
      <c r="D133" s="57"/>
      <c r="E133" s="61">
        <v>2.0</v>
      </c>
      <c r="F133" s="61">
        <v>4.0</v>
      </c>
      <c r="G133" s="61">
        <v>4.0</v>
      </c>
      <c r="H133" s="74">
        <v>8.0</v>
      </c>
      <c r="I133" s="74">
        <v>7.0</v>
      </c>
      <c r="J133" s="74">
        <v>9.0</v>
      </c>
      <c r="K133" s="57">
        <f t="shared" ref="K133:M133" si="141">E133*H133</f>
        <v>16</v>
      </c>
      <c r="L133" s="57">
        <f t="shared" si="141"/>
        <v>28</v>
      </c>
      <c r="M133" s="24">
        <f t="shared" si="141"/>
        <v>36</v>
      </c>
      <c r="N133" s="48">
        <f t="shared" si="3"/>
        <v>80</v>
      </c>
      <c r="T133" s="21" t="s">
        <v>131</v>
      </c>
      <c r="W133" s="24">
        <v>81.0</v>
      </c>
      <c r="X133" s="61"/>
      <c r="Y133" s="61"/>
    </row>
    <row r="134">
      <c r="A134" s="21" t="s">
        <v>262</v>
      </c>
      <c r="B134" s="21">
        <v>48001.0</v>
      </c>
      <c r="C134" s="46">
        <v>0.0</v>
      </c>
      <c r="D134" s="57"/>
      <c r="E134" s="61">
        <v>3.0</v>
      </c>
      <c r="F134" s="61">
        <v>7.0</v>
      </c>
      <c r="G134" s="61">
        <v>10.0</v>
      </c>
      <c r="H134" s="74">
        <v>8.0</v>
      </c>
      <c r="I134" s="74">
        <v>7.0</v>
      </c>
      <c r="J134" s="74">
        <v>9.0</v>
      </c>
      <c r="K134" s="57">
        <f t="shared" ref="K134:M134" si="142">E134*H134</f>
        <v>24</v>
      </c>
      <c r="L134" s="57">
        <f t="shared" si="142"/>
        <v>49</v>
      </c>
      <c r="M134" s="24">
        <f t="shared" si="142"/>
        <v>90</v>
      </c>
      <c r="N134" s="48">
        <f t="shared" si="3"/>
        <v>163</v>
      </c>
      <c r="T134" s="21" t="s">
        <v>154</v>
      </c>
      <c r="W134" s="24">
        <v>81.0</v>
      </c>
      <c r="X134" s="61"/>
      <c r="Y134" s="61"/>
    </row>
    <row r="135">
      <c r="A135" s="21" t="s">
        <v>248</v>
      </c>
      <c r="B135" s="21">
        <v>48000.0</v>
      </c>
      <c r="C135" s="46">
        <v>0.0</v>
      </c>
      <c r="D135" s="57"/>
      <c r="E135" s="61">
        <v>9.0</v>
      </c>
      <c r="F135" s="61">
        <v>7.0</v>
      </c>
      <c r="G135" s="61">
        <v>10.0</v>
      </c>
      <c r="H135" s="74">
        <v>8.0</v>
      </c>
      <c r="I135" s="74">
        <v>7.0</v>
      </c>
      <c r="J135" s="74">
        <v>9.0</v>
      </c>
      <c r="K135" s="57">
        <f t="shared" ref="K135:M135" si="143">E135*H135</f>
        <v>72</v>
      </c>
      <c r="L135" s="57">
        <f t="shared" si="143"/>
        <v>49</v>
      </c>
      <c r="M135" s="24">
        <f t="shared" si="143"/>
        <v>90</v>
      </c>
      <c r="N135" s="48">
        <f t="shared" si="3"/>
        <v>211</v>
      </c>
      <c r="T135" s="21" t="s">
        <v>155</v>
      </c>
      <c r="W135" s="24">
        <v>81.0</v>
      </c>
      <c r="X135" s="61"/>
      <c r="Y135" s="61"/>
    </row>
    <row r="136">
      <c r="A136" s="21" t="s">
        <v>250</v>
      </c>
      <c r="B136" s="21">
        <v>48004.0</v>
      </c>
      <c r="C136" s="46">
        <v>0.0</v>
      </c>
      <c r="D136" s="57"/>
      <c r="E136" s="61">
        <v>7.0</v>
      </c>
      <c r="F136" s="61">
        <v>7.0</v>
      </c>
      <c r="G136" s="61">
        <v>10.0</v>
      </c>
      <c r="H136" s="74">
        <v>8.0</v>
      </c>
      <c r="I136" s="74">
        <v>7.0</v>
      </c>
      <c r="J136" s="74">
        <v>9.0</v>
      </c>
      <c r="K136" s="57">
        <f t="shared" ref="K136:M136" si="144">E136*H136</f>
        <v>56</v>
      </c>
      <c r="L136" s="57">
        <f t="shared" si="144"/>
        <v>49</v>
      </c>
      <c r="M136" s="24">
        <f t="shared" si="144"/>
        <v>90</v>
      </c>
      <c r="N136" s="48">
        <f t="shared" si="3"/>
        <v>195</v>
      </c>
      <c r="T136" s="21" t="s">
        <v>132</v>
      </c>
      <c r="W136" s="24">
        <v>81.0</v>
      </c>
      <c r="X136" s="61"/>
      <c r="Y136" s="61"/>
    </row>
    <row r="137">
      <c r="A137" s="21" t="s">
        <v>203</v>
      </c>
      <c r="B137" s="21">
        <v>1.060005001E11</v>
      </c>
      <c r="C137" s="46">
        <v>0.0</v>
      </c>
      <c r="D137" s="57"/>
      <c r="E137" s="61">
        <v>8.0</v>
      </c>
      <c r="F137" s="61">
        <v>5.0</v>
      </c>
      <c r="G137" s="61">
        <v>6.0</v>
      </c>
      <c r="H137" s="74">
        <v>8.0</v>
      </c>
      <c r="I137" s="74">
        <v>7.0</v>
      </c>
      <c r="J137" s="74">
        <v>9.0</v>
      </c>
      <c r="K137" s="57">
        <f t="shared" ref="K137:M137" si="145">E137*H137</f>
        <v>64</v>
      </c>
      <c r="L137" s="57">
        <f t="shared" si="145"/>
        <v>35</v>
      </c>
      <c r="M137" s="24">
        <f t="shared" si="145"/>
        <v>54</v>
      </c>
      <c r="N137" s="48">
        <f t="shared" si="3"/>
        <v>153</v>
      </c>
      <c r="T137" s="21" t="s">
        <v>229</v>
      </c>
      <c r="W137" s="24">
        <v>81.0</v>
      </c>
      <c r="X137" s="61"/>
      <c r="Y137" s="61"/>
    </row>
    <row r="138">
      <c r="A138" s="21" t="s">
        <v>329</v>
      </c>
      <c r="B138" s="21">
        <v>1.045013001E11</v>
      </c>
      <c r="C138" s="46">
        <v>0.0</v>
      </c>
      <c r="D138" s="57"/>
      <c r="E138" s="61">
        <v>3.0</v>
      </c>
      <c r="F138" s="61">
        <v>3.0</v>
      </c>
      <c r="G138" s="61">
        <v>8.0</v>
      </c>
      <c r="H138" s="74">
        <v>8.0</v>
      </c>
      <c r="I138" s="74">
        <v>7.0</v>
      </c>
      <c r="J138" s="74">
        <v>9.0</v>
      </c>
      <c r="K138" s="57">
        <f t="shared" ref="K138:M138" si="146">E138*H138</f>
        <v>24</v>
      </c>
      <c r="L138" s="57">
        <f t="shared" si="146"/>
        <v>21</v>
      </c>
      <c r="M138" s="24">
        <f t="shared" si="146"/>
        <v>72</v>
      </c>
      <c r="N138" s="48">
        <f t="shared" si="3"/>
        <v>117</v>
      </c>
      <c r="T138" s="21" t="s">
        <v>366</v>
      </c>
      <c r="W138" s="24">
        <v>81.0</v>
      </c>
      <c r="X138" s="61"/>
      <c r="Y138" s="61"/>
    </row>
    <row r="139">
      <c r="A139" s="21" t="s">
        <v>361</v>
      </c>
      <c r="B139" s="21" t="s">
        <v>365</v>
      </c>
      <c r="C139" s="46">
        <v>0.0</v>
      </c>
      <c r="D139" s="57"/>
      <c r="E139" s="61">
        <v>5.0</v>
      </c>
      <c r="F139" s="61">
        <v>2.0</v>
      </c>
      <c r="G139" s="61">
        <v>4.0</v>
      </c>
      <c r="H139" s="74">
        <v>8.0</v>
      </c>
      <c r="I139" s="74">
        <v>7.0</v>
      </c>
      <c r="J139" s="74">
        <v>9.0</v>
      </c>
      <c r="K139" s="57">
        <f t="shared" ref="K139:M139" si="147">E139*H139</f>
        <v>40</v>
      </c>
      <c r="L139" s="57">
        <f t="shared" si="147"/>
        <v>14</v>
      </c>
      <c r="M139" s="24">
        <f t="shared" si="147"/>
        <v>36</v>
      </c>
      <c r="N139" s="48">
        <f t="shared" si="3"/>
        <v>90</v>
      </c>
      <c r="T139" s="21" t="s">
        <v>339</v>
      </c>
      <c r="W139" s="24">
        <v>80.0</v>
      </c>
      <c r="X139" s="61"/>
      <c r="Y139" s="61"/>
    </row>
    <row r="140">
      <c r="A140" s="21" t="s">
        <v>227</v>
      </c>
      <c r="B140" s="21" t="s">
        <v>231</v>
      </c>
      <c r="C140" s="46">
        <v>0.0</v>
      </c>
      <c r="D140" s="57"/>
      <c r="E140" s="61">
        <v>5.0</v>
      </c>
      <c r="F140" s="61">
        <v>2.0</v>
      </c>
      <c r="G140" s="61">
        <v>4.0</v>
      </c>
      <c r="H140" s="74">
        <v>8.0</v>
      </c>
      <c r="I140" s="74">
        <v>7.0</v>
      </c>
      <c r="J140" s="74">
        <v>9.0</v>
      </c>
      <c r="K140" s="57">
        <f t="shared" ref="K140:M140" si="148">E140*H140</f>
        <v>40</v>
      </c>
      <c r="L140" s="57">
        <f t="shared" si="148"/>
        <v>14</v>
      </c>
      <c r="M140" s="24">
        <f t="shared" si="148"/>
        <v>36</v>
      </c>
      <c r="N140" s="48">
        <f t="shared" si="3"/>
        <v>90</v>
      </c>
      <c r="T140" s="21" t="s">
        <v>364</v>
      </c>
      <c r="W140" s="24">
        <v>80.0</v>
      </c>
      <c r="X140" s="61"/>
      <c r="Y140" s="61"/>
    </row>
    <row r="141">
      <c r="A141" s="21" t="s">
        <v>198</v>
      </c>
      <c r="B141" s="21">
        <v>6.16110732017E11</v>
      </c>
      <c r="C141" s="46">
        <v>0.0</v>
      </c>
      <c r="D141" s="57"/>
      <c r="E141" s="61">
        <v>6.0</v>
      </c>
      <c r="F141" s="61">
        <v>4.0</v>
      </c>
      <c r="G141" s="61">
        <v>10.0</v>
      </c>
      <c r="H141" s="74">
        <v>8.0</v>
      </c>
      <c r="I141" s="74">
        <v>7.0</v>
      </c>
      <c r="J141" s="74">
        <v>9.0</v>
      </c>
      <c r="K141" s="57">
        <f t="shared" ref="K141:M141" si="149">E141*H141</f>
        <v>48</v>
      </c>
      <c r="L141" s="57">
        <f t="shared" si="149"/>
        <v>28</v>
      </c>
      <c r="M141" s="24">
        <f t="shared" si="149"/>
        <v>90</v>
      </c>
      <c r="N141" s="48">
        <f t="shared" si="3"/>
        <v>166</v>
      </c>
      <c r="T141" s="21" t="s">
        <v>369</v>
      </c>
      <c r="W141" s="24">
        <v>80.0</v>
      </c>
      <c r="X141" s="61"/>
      <c r="Y141" s="61"/>
    </row>
    <row r="142">
      <c r="A142" s="21" t="s">
        <v>229</v>
      </c>
      <c r="B142" s="21">
        <v>1.6112024011E11</v>
      </c>
      <c r="C142" s="46">
        <v>0.0</v>
      </c>
      <c r="D142" s="57"/>
      <c r="E142" s="61">
        <v>3.0</v>
      </c>
      <c r="F142" s="61">
        <v>3.0</v>
      </c>
      <c r="G142" s="61">
        <v>4.0</v>
      </c>
      <c r="H142" s="74">
        <v>8.0</v>
      </c>
      <c r="I142" s="74">
        <v>7.0</v>
      </c>
      <c r="J142" s="74">
        <v>9.0</v>
      </c>
      <c r="K142" s="57">
        <f t="shared" ref="K142:M142" si="150">E142*H142</f>
        <v>24</v>
      </c>
      <c r="L142" s="57">
        <f t="shared" si="150"/>
        <v>21</v>
      </c>
      <c r="M142" s="24">
        <f t="shared" si="150"/>
        <v>36</v>
      </c>
      <c r="N142" s="48">
        <f t="shared" si="3"/>
        <v>81</v>
      </c>
      <c r="T142" s="21" t="s">
        <v>370</v>
      </c>
      <c r="W142" s="24">
        <v>79.0</v>
      </c>
      <c r="X142" s="61"/>
      <c r="Y142" s="61"/>
    </row>
    <row r="143">
      <c r="A143" s="21" t="s">
        <v>230</v>
      </c>
      <c r="B143" s="21">
        <v>1.6112032001E11</v>
      </c>
      <c r="C143" s="46">
        <v>0.0</v>
      </c>
      <c r="D143" s="57"/>
      <c r="E143" s="61">
        <v>2.0</v>
      </c>
      <c r="F143" s="61">
        <v>3.0</v>
      </c>
      <c r="G143" s="61">
        <v>4.0</v>
      </c>
      <c r="H143" s="74">
        <v>8.0</v>
      </c>
      <c r="I143" s="74">
        <v>7.0</v>
      </c>
      <c r="J143" s="74">
        <v>9.0</v>
      </c>
      <c r="K143" s="57">
        <f t="shared" ref="K143:M143" si="151">E143*H143</f>
        <v>16</v>
      </c>
      <c r="L143" s="57">
        <f t="shared" si="151"/>
        <v>21</v>
      </c>
      <c r="M143" s="24">
        <f t="shared" si="151"/>
        <v>36</v>
      </c>
      <c r="N143" s="48">
        <f t="shared" si="3"/>
        <v>73</v>
      </c>
      <c r="T143" s="21" t="s">
        <v>321</v>
      </c>
      <c r="W143" s="24">
        <v>76.0</v>
      </c>
      <c r="X143" s="61"/>
      <c r="Y143" s="61"/>
    </row>
    <row r="144">
      <c r="A144" s="21" t="s">
        <v>232</v>
      </c>
      <c r="B144" s="21">
        <v>7.490003003E11</v>
      </c>
      <c r="C144" s="46">
        <v>0.0</v>
      </c>
      <c r="D144" s="57"/>
      <c r="E144" s="61">
        <v>1.0</v>
      </c>
      <c r="F144" s="61">
        <v>3.0</v>
      </c>
      <c r="G144" s="61">
        <v>4.0</v>
      </c>
      <c r="H144" s="74">
        <v>8.0</v>
      </c>
      <c r="I144" s="74">
        <v>7.0</v>
      </c>
      <c r="J144" s="74">
        <v>9.0</v>
      </c>
      <c r="K144" s="57">
        <f t="shared" ref="K144:M144" si="152">E144*H144</f>
        <v>8</v>
      </c>
      <c r="L144" s="57">
        <f t="shared" si="152"/>
        <v>21</v>
      </c>
      <c r="M144" s="24">
        <f t="shared" si="152"/>
        <v>36</v>
      </c>
      <c r="N144" s="48">
        <f t="shared" si="3"/>
        <v>65</v>
      </c>
      <c r="T144" s="21" t="s">
        <v>371</v>
      </c>
      <c r="W144" s="24">
        <v>76.0</v>
      </c>
      <c r="X144" s="61"/>
      <c r="Y144" s="61"/>
    </row>
    <row r="145">
      <c r="A145" s="21" t="s">
        <v>358</v>
      </c>
      <c r="B145" s="21">
        <v>1.040002008E11</v>
      </c>
      <c r="C145" s="46">
        <v>0.0</v>
      </c>
      <c r="D145" s="57"/>
      <c r="E145" s="61">
        <v>2.0</v>
      </c>
      <c r="F145" s="61">
        <v>3.0</v>
      </c>
      <c r="G145" s="61">
        <v>6.0</v>
      </c>
      <c r="H145" s="74">
        <v>8.0</v>
      </c>
      <c r="I145" s="74">
        <v>7.0</v>
      </c>
      <c r="J145" s="74">
        <v>9.0</v>
      </c>
      <c r="K145" s="57">
        <f t="shared" ref="K145:M145" si="153">E145*H145</f>
        <v>16</v>
      </c>
      <c r="L145" s="57">
        <f t="shared" si="153"/>
        <v>21</v>
      </c>
      <c r="M145" s="24">
        <f t="shared" si="153"/>
        <v>54</v>
      </c>
      <c r="N145" s="48">
        <f t="shared" si="3"/>
        <v>91</v>
      </c>
      <c r="T145" s="21" t="s">
        <v>297</v>
      </c>
      <c r="W145" s="24">
        <v>74.0</v>
      </c>
      <c r="X145" s="61"/>
      <c r="Y145" s="61"/>
    </row>
    <row r="146">
      <c r="A146" s="21" t="s">
        <v>332</v>
      </c>
      <c r="B146" s="21">
        <v>1.040001011E11</v>
      </c>
      <c r="C146" s="46">
        <v>0.0</v>
      </c>
      <c r="D146" s="46"/>
      <c r="E146" s="61">
        <v>1.0</v>
      </c>
      <c r="F146" s="61">
        <v>2.0</v>
      </c>
      <c r="G146" s="61">
        <v>10.0</v>
      </c>
      <c r="H146" s="74">
        <v>8.0</v>
      </c>
      <c r="I146" s="74">
        <v>7.0</v>
      </c>
      <c r="J146" s="74">
        <v>9.0</v>
      </c>
      <c r="K146" s="57">
        <f t="shared" ref="K146:M146" si="154">E146*H146</f>
        <v>8</v>
      </c>
      <c r="L146" s="57">
        <f t="shared" si="154"/>
        <v>14</v>
      </c>
      <c r="M146" s="24">
        <f t="shared" si="154"/>
        <v>90</v>
      </c>
      <c r="N146" s="48">
        <f t="shared" si="3"/>
        <v>112</v>
      </c>
      <c r="T146" s="21" t="s">
        <v>148</v>
      </c>
      <c r="W146" s="24">
        <v>74.0</v>
      </c>
      <c r="X146" s="61"/>
      <c r="Y146" s="61"/>
    </row>
    <row r="147">
      <c r="A147" s="21" t="s">
        <v>336</v>
      </c>
      <c r="B147" s="21">
        <v>1.04000200201E11</v>
      </c>
      <c r="C147" s="46">
        <v>0.0</v>
      </c>
      <c r="D147" s="46"/>
      <c r="E147" s="61">
        <v>1.0</v>
      </c>
      <c r="F147" s="61">
        <v>4.0</v>
      </c>
      <c r="G147" s="61">
        <v>8.0</v>
      </c>
      <c r="H147" s="74">
        <v>8.0</v>
      </c>
      <c r="I147" s="74">
        <v>7.0</v>
      </c>
      <c r="J147" s="74">
        <v>9.0</v>
      </c>
      <c r="K147" s="57">
        <f t="shared" ref="K147:M147" si="155">E147*H147</f>
        <v>8</v>
      </c>
      <c r="L147" s="57">
        <f t="shared" si="155"/>
        <v>28</v>
      </c>
      <c r="M147" s="24">
        <f t="shared" si="155"/>
        <v>72</v>
      </c>
      <c r="N147" s="48">
        <f t="shared" si="3"/>
        <v>108</v>
      </c>
      <c r="T147" s="21" t="s">
        <v>141</v>
      </c>
      <c r="W147" s="24">
        <v>74.0</v>
      </c>
      <c r="X147" s="61"/>
      <c r="Y147" s="61"/>
    </row>
    <row r="148">
      <c r="A148" s="21" t="s">
        <v>355</v>
      </c>
      <c r="B148" s="21">
        <v>1.04000401001E11</v>
      </c>
      <c r="C148" s="46">
        <v>0.0</v>
      </c>
      <c r="D148" s="46"/>
      <c r="E148" s="61">
        <v>1.0</v>
      </c>
      <c r="F148" s="61">
        <v>2.0</v>
      </c>
      <c r="G148" s="61">
        <v>8.0</v>
      </c>
      <c r="H148" s="74">
        <v>8.0</v>
      </c>
      <c r="I148" s="74">
        <v>7.0</v>
      </c>
      <c r="J148" s="74">
        <v>9.0</v>
      </c>
      <c r="K148" s="57">
        <f t="shared" ref="K148:M148" si="156">E148*H148</f>
        <v>8</v>
      </c>
      <c r="L148" s="57">
        <f t="shared" si="156"/>
        <v>14</v>
      </c>
      <c r="M148" s="24">
        <f t="shared" si="156"/>
        <v>72</v>
      </c>
      <c r="N148" s="48">
        <f t="shared" si="3"/>
        <v>94</v>
      </c>
      <c r="T148" s="21" t="s">
        <v>177</v>
      </c>
      <c r="W148" s="24">
        <v>74.0</v>
      </c>
      <c r="X148" s="61"/>
      <c r="Y148" s="61"/>
    </row>
    <row r="149">
      <c r="A149" s="21" t="s">
        <v>372</v>
      </c>
      <c r="B149" s="21">
        <v>1.040005003E11</v>
      </c>
      <c r="C149" s="46">
        <v>0.0</v>
      </c>
      <c r="D149" s="46"/>
      <c r="E149" s="61">
        <v>1.0</v>
      </c>
      <c r="F149" s="61">
        <v>2.0</v>
      </c>
      <c r="G149" s="61">
        <v>4.0</v>
      </c>
      <c r="H149" s="74">
        <v>8.0</v>
      </c>
      <c r="I149" s="74">
        <v>7.0</v>
      </c>
      <c r="J149" s="74">
        <v>9.0</v>
      </c>
      <c r="K149" s="57">
        <f t="shared" ref="K149:M149" si="157">E149*H149</f>
        <v>8</v>
      </c>
      <c r="L149" s="57">
        <f t="shared" si="157"/>
        <v>14</v>
      </c>
      <c r="M149" s="24">
        <f t="shared" si="157"/>
        <v>36</v>
      </c>
      <c r="N149" s="48">
        <f t="shared" si="3"/>
        <v>58</v>
      </c>
      <c r="T149" s="21" t="s">
        <v>168</v>
      </c>
      <c r="W149" s="24">
        <v>74.0</v>
      </c>
      <c r="X149" s="61"/>
      <c r="Y149" s="61"/>
    </row>
    <row r="150">
      <c r="A150" s="21" t="s">
        <v>373</v>
      </c>
      <c r="B150" s="21">
        <v>1.040005011E11</v>
      </c>
      <c r="C150" s="46">
        <v>0.0</v>
      </c>
      <c r="D150" s="46"/>
      <c r="E150" s="61">
        <v>2.0</v>
      </c>
      <c r="F150" s="61">
        <v>2.0</v>
      </c>
      <c r="G150" s="61">
        <v>2.0</v>
      </c>
      <c r="H150" s="74">
        <v>8.0</v>
      </c>
      <c r="I150" s="74">
        <v>7.0</v>
      </c>
      <c r="J150" s="74">
        <v>9.0</v>
      </c>
      <c r="K150" s="57">
        <f t="shared" ref="K150:M150" si="158">E150*H150</f>
        <v>16</v>
      </c>
      <c r="L150" s="57">
        <f t="shared" si="158"/>
        <v>14</v>
      </c>
      <c r="M150" s="24">
        <f t="shared" si="158"/>
        <v>18</v>
      </c>
      <c r="N150" s="48">
        <f t="shared" si="3"/>
        <v>48</v>
      </c>
      <c r="T150" s="21" t="s">
        <v>363</v>
      </c>
      <c r="W150" s="24">
        <v>74.0</v>
      </c>
      <c r="X150" s="61"/>
      <c r="Y150" s="61"/>
    </row>
    <row r="151">
      <c r="A151" s="21" t="s">
        <v>374</v>
      </c>
      <c r="B151" s="21">
        <v>1.040005013E11</v>
      </c>
      <c r="C151" s="46">
        <v>0.0</v>
      </c>
      <c r="D151" s="46"/>
      <c r="E151" s="61">
        <v>2.0</v>
      </c>
      <c r="F151" s="61">
        <v>2.0</v>
      </c>
      <c r="G151" s="61">
        <v>2.0</v>
      </c>
      <c r="H151" s="74">
        <v>8.0</v>
      </c>
      <c r="I151" s="74">
        <v>7.0</v>
      </c>
      <c r="J151" s="74">
        <v>9.0</v>
      </c>
      <c r="K151" s="57">
        <f t="shared" ref="K151:M151" si="159">E151*H151</f>
        <v>16</v>
      </c>
      <c r="L151" s="57">
        <f t="shared" si="159"/>
        <v>14</v>
      </c>
      <c r="M151" s="24">
        <f t="shared" si="159"/>
        <v>18</v>
      </c>
      <c r="N151" s="48">
        <f t="shared" si="3"/>
        <v>48</v>
      </c>
      <c r="T151" s="21" t="s">
        <v>266</v>
      </c>
      <c r="W151" s="24">
        <v>73.0</v>
      </c>
      <c r="X151" s="61"/>
      <c r="Y151" s="61"/>
    </row>
    <row r="152">
      <c r="A152" s="21" t="s">
        <v>333</v>
      </c>
      <c r="B152" s="21">
        <v>1.045007001E11</v>
      </c>
      <c r="C152" s="46">
        <v>0.0</v>
      </c>
      <c r="D152" s="46"/>
      <c r="E152" s="61">
        <v>1.0</v>
      </c>
      <c r="F152" s="61">
        <v>2.0</v>
      </c>
      <c r="G152" s="61">
        <v>10.0</v>
      </c>
      <c r="H152" s="74">
        <v>8.0</v>
      </c>
      <c r="I152" s="74">
        <v>7.0</v>
      </c>
      <c r="J152" s="74">
        <v>9.0</v>
      </c>
      <c r="K152" s="57">
        <f t="shared" ref="K152:M152" si="160">E152*H152</f>
        <v>8</v>
      </c>
      <c r="L152" s="57">
        <f t="shared" si="160"/>
        <v>14</v>
      </c>
      <c r="M152" s="24">
        <f t="shared" si="160"/>
        <v>90</v>
      </c>
      <c r="N152" s="48">
        <f t="shared" si="3"/>
        <v>112</v>
      </c>
      <c r="T152" s="21" t="s">
        <v>244</v>
      </c>
      <c r="W152" s="24">
        <v>73.0</v>
      </c>
      <c r="X152" s="61"/>
      <c r="Y152" s="61"/>
    </row>
    <row r="153">
      <c r="A153" s="21" t="s">
        <v>345</v>
      </c>
      <c r="B153" s="21">
        <v>1.045007003E11</v>
      </c>
      <c r="C153" s="46">
        <v>0.0</v>
      </c>
      <c r="D153" s="46"/>
      <c r="E153" s="61">
        <v>1.0</v>
      </c>
      <c r="F153" s="61">
        <v>3.0</v>
      </c>
      <c r="G153" s="61">
        <v>8.0</v>
      </c>
      <c r="H153" s="74">
        <v>8.0</v>
      </c>
      <c r="I153" s="74">
        <v>7.0</v>
      </c>
      <c r="J153" s="74">
        <v>9.0</v>
      </c>
      <c r="K153" s="57">
        <f t="shared" ref="K153:M153" si="161">E153*H153</f>
        <v>8</v>
      </c>
      <c r="L153" s="57">
        <f t="shared" si="161"/>
        <v>21</v>
      </c>
      <c r="M153" s="24">
        <f t="shared" si="161"/>
        <v>72</v>
      </c>
      <c r="N153" s="48">
        <f t="shared" si="3"/>
        <v>101</v>
      </c>
      <c r="T153" s="21" t="s">
        <v>135</v>
      </c>
      <c r="W153" s="24">
        <v>73.0</v>
      </c>
      <c r="X153" s="61"/>
      <c r="Y153" s="61"/>
    </row>
    <row r="154">
      <c r="A154" s="21" t="s">
        <v>356</v>
      </c>
      <c r="B154" s="21">
        <v>1.045008003E11</v>
      </c>
      <c r="C154" s="46">
        <v>0.0</v>
      </c>
      <c r="D154" s="46"/>
      <c r="E154" s="61">
        <v>1.0</v>
      </c>
      <c r="F154" s="61">
        <v>2.0</v>
      </c>
      <c r="G154" s="61">
        <v>8.0</v>
      </c>
      <c r="H154" s="74">
        <v>8.0</v>
      </c>
      <c r="I154" s="74">
        <v>7.0</v>
      </c>
      <c r="J154" s="74">
        <v>9.0</v>
      </c>
      <c r="K154" s="57">
        <f t="shared" ref="K154:M154" si="162">E154*H154</f>
        <v>8</v>
      </c>
      <c r="L154" s="57">
        <f t="shared" si="162"/>
        <v>14</v>
      </c>
      <c r="M154" s="24">
        <f t="shared" si="162"/>
        <v>72</v>
      </c>
      <c r="N154" s="48">
        <f t="shared" si="3"/>
        <v>94</v>
      </c>
      <c r="T154" s="21" t="s">
        <v>144</v>
      </c>
      <c r="W154" s="24">
        <v>73.0</v>
      </c>
      <c r="X154" s="61"/>
      <c r="Y154" s="61"/>
    </row>
    <row r="155">
      <c r="A155" s="21" t="s">
        <v>371</v>
      </c>
      <c r="B155" s="21">
        <v>1.045009002E11</v>
      </c>
      <c r="C155" s="46">
        <v>0.0</v>
      </c>
      <c r="D155" s="46"/>
      <c r="E155" s="61">
        <v>1.0</v>
      </c>
      <c r="F155" s="61">
        <v>2.0</v>
      </c>
      <c r="G155" s="61">
        <v>6.0</v>
      </c>
      <c r="H155" s="74">
        <v>8.0</v>
      </c>
      <c r="I155" s="74">
        <v>7.0</v>
      </c>
      <c r="J155" s="74">
        <v>9.0</v>
      </c>
      <c r="K155" s="57">
        <f t="shared" ref="K155:M155" si="163">E155*H155</f>
        <v>8</v>
      </c>
      <c r="L155" s="57">
        <f t="shared" si="163"/>
        <v>14</v>
      </c>
      <c r="M155" s="24">
        <f t="shared" si="163"/>
        <v>54</v>
      </c>
      <c r="N155" s="48">
        <f t="shared" si="3"/>
        <v>76</v>
      </c>
      <c r="T155" s="21" t="s">
        <v>145</v>
      </c>
      <c r="W155" s="24">
        <v>73.0</v>
      </c>
      <c r="X155" s="61"/>
      <c r="Y155" s="61"/>
    </row>
    <row r="156">
      <c r="A156" s="21" t="s">
        <v>323</v>
      </c>
      <c r="B156" s="21">
        <v>1.045009005E11</v>
      </c>
      <c r="C156" s="46">
        <v>0.0</v>
      </c>
      <c r="D156" s="46"/>
      <c r="E156" s="61">
        <v>2.0</v>
      </c>
      <c r="F156" s="61">
        <v>2.0</v>
      </c>
      <c r="G156" s="61">
        <v>10.0</v>
      </c>
      <c r="H156" s="74">
        <v>8.0</v>
      </c>
      <c r="I156" s="74">
        <v>7.0</v>
      </c>
      <c r="J156" s="74">
        <v>9.0</v>
      </c>
      <c r="K156" s="57">
        <f t="shared" ref="K156:M156" si="164">E156*H156</f>
        <v>16</v>
      </c>
      <c r="L156" s="57">
        <f t="shared" si="164"/>
        <v>14</v>
      </c>
      <c r="M156" s="24">
        <f t="shared" si="164"/>
        <v>90</v>
      </c>
      <c r="N156" s="48">
        <f t="shared" si="3"/>
        <v>120</v>
      </c>
      <c r="T156" s="21" t="s">
        <v>158</v>
      </c>
      <c r="W156" s="24">
        <v>73.0</v>
      </c>
      <c r="X156" s="61"/>
      <c r="Y156" s="61"/>
    </row>
    <row r="157">
      <c r="A157" s="21" t="s">
        <v>369</v>
      </c>
      <c r="B157" s="21">
        <v>1.045012002E11</v>
      </c>
      <c r="C157" s="46">
        <v>0.0</v>
      </c>
      <c r="D157" s="46"/>
      <c r="E157" s="61">
        <v>2.0</v>
      </c>
      <c r="F157" s="61">
        <v>4.0</v>
      </c>
      <c r="G157" s="61">
        <v>4.0</v>
      </c>
      <c r="H157" s="74">
        <v>8.0</v>
      </c>
      <c r="I157" s="74">
        <v>7.0</v>
      </c>
      <c r="J157" s="74">
        <v>9.0</v>
      </c>
      <c r="K157" s="57">
        <f t="shared" ref="K157:M157" si="165">E157*H157</f>
        <v>16</v>
      </c>
      <c r="L157" s="57">
        <f t="shared" si="165"/>
        <v>28</v>
      </c>
      <c r="M157" s="24">
        <f t="shared" si="165"/>
        <v>36</v>
      </c>
      <c r="N157" s="48">
        <f t="shared" si="3"/>
        <v>80</v>
      </c>
      <c r="T157" s="21" t="s">
        <v>230</v>
      </c>
      <c r="W157" s="24">
        <v>73.0</v>
      </c>
      <c r="X157" s="61"/>
      <c r="Y157" s="61"/>
    </row>
    <row r="158">
      <c r="A158" s="21" t="s">
        <v>380</v>
      </c>
      <c r="B158" s="21">
        <v>1.045013001E11</v>
      </c>
      <c r="C158" s="46">
        <v>0.0</v>
      </c>
      <c r="D158" s="46"/>
      <c r="E158" s="61">
        <v>2.0</v>
      </c>
      <c r="F158" s="61">
        <v>2.0</v>
      </c>
      <c r="G158" s="61">
        <v>4.0</v>
      </c>
      <c r="H158" s="74">
        <v>8.0</v>
      </c>
      <c r="I158" s="74">
        <v>7.0</v>
      </c>
      <c r="J158" s="74">
        <v>9.0</v>
      </c>
      <c r="K158" s="57">
        <f t="shared" ref="K158:M158" si="166">E158*H158</f>
        <v>16</v>
      </c>
      <c r="L158" s="57">
        <f t="shared" si="166"/>
        <v>14</v>
      </c>
      <c r="M158" s="24">
        <f t="shared" si="166"/>
        <v>36</v>
      </c>
      <c r="N158" s="48">
        <f t="shared" si="3"/>
        <v>66</v>
      </c>
      <c r="T158" s="21" t="s">
        <v>129</v>
      </c>
      <c r="W158" s="24">
        <v>71.0</v>
      </c>
      <c r="X158" s="61"/>
      <c r="Y158" s="61"/>
    </row>
    <row r="159">
      <c r="A159" s="21" t="s">
        <v>375</v>
      </c>
      <c r="B159" s="21">
        <v>1.045013016E11</v>
      </c>
      <c r="C159" s="46">
        <v>0.0</v>
      </c>
      <c r="D159" s="46"/>
      <c r="E159" s="61">
        <v>1.0</v>
      </c>
      <c r="F159" s="61">
        <v>2.0</v>
      </c>
      <c r="G159" s="61">
        <v>4.0</v>
      </c>
      <c r="H159" s="74">
        <v>8.0</v>
      </c>
      <c r="I159" s="74">
        <v>7.0</v>
      </c>
      <c r="J159" s="74">
        <v>9.0</v>
      </c>
      <c r="K159" s="57">
        <f t="shared" ref="K159:M159" si="167">E159*H159</f>
        <v>8</v>
      </c>
      <c r="L159" s="57">
        <f t="shared" si="167"/>
        <v>14</v>
      </c>
      <c r="M159" s="24">
        <f t="shared" si="167"/>
        <v>36</v>
      </c>
      <c r="N159" s="48">
        <f t="shared" si="3"/>
        <v>58</v>
      </c>
      <c r="T159" s="21" t="s">
        <v>337</v>
      </c>
      <c r="W159" s="24">
        <v>66.0</v>
      </c>
      <c r="X159" s="61"/>
      <c r="Y159" s="61"/>
    </row>
    <row r="160">
      <c r="A160" s="21" t="s">
        <v>343</v>
      </c>
      <c r="B160" s="21">
        <v>1.04501600201E11</v>
      </c>
      <c r="C160" s="46">
        <v>0.0</v>
      </c>
      <c r="D160" s="46"/>
      <c r="E160" s="61">
        <v>2.0</v>
      </c>
      <c r="F160" s="61">
        <v>2.0</v>
      </c>
      <c r="G160" s="61">
        <v>8.0</v>
      </c>
      <c r="H160" s="74">
        <v>8.0</v>
      </c>
      <c r="I160" s="74">
        <v>7.0</v>
      </c>
      <c r="J160" s="74">
        <v>9.0</v>
      </c>
      <c r="K160" s="57">
        <f t="shared" ref="K160:M160" si="168">E160*H160</f>
        <v>16</v>
      </c>
      <c r="L160" s="57">
        <f t="shared" si="168"/>
        <v>14</v>
      </c>
      <c r="M160" s="24">
        <f t="shared" si="168"/>
        <v>72</v>
      </c>
      <c r="N160" s="48">
        <f t="shared" si="3"/>
        <v>102</v>
      </c>
      <c r="T160" s="21" t="s">
        <v>161</v>
      </c>
      <c r="W160" s="24">
        <v>66.0</v>
      </c>
      <c r="X160" s="61"/>
      <c r="Y160" s="61"/>
    </row>
    <row r="161">
      <c r="A161" s="21" t="s">
        <v>376</v>
      </c>
      <c r="B161" s="21">
        <v>1.045018003E11</v>
      </c>
      <c r="C161" s="46">
        <v>0.0</v>
      </c>
      <c r="D161" s="46"/>
      <c r="E161" s="61">
        <v>1.0</v>
      </c>
      <c r="F161" s="61">
        <v>2.0</v>
      </c>
      <c r="G161" s="61">
        <v>4.0</v>
      </c>
      <c r="H161" s="74">
        <v>8.0</v>
      </c>
      <c r="I161" s="74">
        <v>7.0</v>
      </c>
      <c r="J161" s="74">
        <v>9.0</v>
      </c>
      <c r="K161" s="57">
        <f t="shared" ref="K161:M161" si="169">E161*H161</f>
        <v>8</v>
      </c>
      <c r="L161" s="57">
        <f t="shared" si="169"/>
        <v>14</v>
      </c>
      <c r="M161" s="24">
        <f t="shared" si="169"/>
        <v>36</v>
      </c>
      <c r="N161" s="48">
        <f t="shared" si="3"/>
        <v>58</v>
      </c>
      <c r="T161" s="21" t="s">
        <v>160</v>
      </c>
      <c r="W161" s="24">
        <v>66.0</v>
      </c>
      <c r="X161" s="61"/>
      <c r="Y161" s="61"/>
    </row>
    <row r="162">
      <c r="A162" s="21" t="s">
        <v>377</v>
      </c>
      <c r="B162" s="21">
        <v>1.045018009E11</v>
      </c>
      <c r="C162" s="46">
        <v>0.0</v>
      </c>
      <c r="D162" s="46"/>
      <c r="E162" s="61">
        <v>1.0</v>
      </c>
      <c r="F162" s="61">
        <v>3.0</v>
      </c>
      <c r="G162" s="61">
        <v>4.0</v>
      </c>
      <c r="H162" s="74">
        <v>8.0</v>
      </c>
      <c r="I162" s="74">
        <v>7.0</v>
      </c>
      <c r="J162" s="74">
        <v>9.0</v>
      </c>
      <c r="K162" s="57">
        <f t="shared" ref="K162:M162" si="170">E162*H162</f>
        <v>8</v>
      </c>
      <c r="L162" s="57">
        <f t="shared" si="170"/>
        <v>21</v>
      </c>
      <c r="M162" s="24">
        <f t="shared" si="170"/>
        <v>36</v>
      </c>
      <c r="N162" s="48">
        <f t="shared" si="3"/>
        <v>65</v>
      </c>
      <c r="T162" s="21" t="s">
        <v>167</v>
      </c>
      <c r="W162" s="24">
        <v>66.0</v>
      </c>
      <c r="X162" s="61"/>
      <c r="Y162" s="61"/>
    </row>
    <row r="163">
      <c r="A163" s="21" t="s">
        <v>378</v>
      </c>
      <c r="B163" s="21">
        <v>1.04501801E11</v>
      </c>
      <c r="C163" s="46">
        <v>0.0</v>
      </c>
      <c r="D163" s="46"/>
      <c r="E163" s="61">
        <v>2.0</v>
      </c>
      <c r="F163" s="61">
        <v>2.0</v>
      </c>
      <c r="G163" s="61">
        <v>4.0</v>
      </c>
      <c r="H163" s="74">
        <v>8.0</v>
      </c>
      <c r="I163" s="74">
        <v>7.0</v>
      </c>
      <c r="J163" s="74">
        <v>9.0</v>
      </c>
      <c r="K163" s="57">
        <f t="shared" ref="K163:M163" si="171">E163*H163</f>
        <v>16</v>
      </c>
      <c r="L163" s="57">
        <f t="shared" si="171"/>
        <v>14</v>
      </c>
      <c r="M163" s="24">
        <f t="shared" si="171"/>
        <v>36</v>
      </c>
      <c r="N163" s="48">
        <f t="shared" si="3"/>
        <v>66</v>
      </c>
      <c r="T163" s="21" t="s">
        <v>164</v>
      </c>
      <c r="W163" s="24">
        <v>66.0</v>
      </c>
      <c r="X163" s="61"/>
      <c r="Y163" s="61"/>
    </row>
    <row r="164">
      <c r="A164" s="21" t="s">
        <v>379</v>
      </c>
      <c r="B164" s="21">
        <v>1.045019001E11</v>
      </c>
      <c r="C164" s="46">
        <v>0.0</v>
      </c>
      <c r="D164" s="46"/>
      <c r="E164" s="61">
        <v>2.0</v>
      </c>
      <c r="F164" s="61">
        <v>2.0</v>
      </c>
      <c r="G164" s="61">
        <v>4.0</v>
      </c>
      <c r="H164" s="74">
        <v>8.0</v>
      </c>
      <c r="I164" s="74">
        <v>7.0</v>
      </c>
      <c r="J164" s="74">
        <v>9.0</v>
      </c>
      <c r="K164" s="57">
        <f t="shared" ref="K164:M164" si="172">E164*H164</f>
        <v>16</v>
      </c>
      <c r="L164" s="57">
        <f t="shared" si="172"/>
        <v>14</v>
      </c>
      <c r="M164" s="24">
        <f t="shared" si="172"/>
        <v>36</v>
      </c>
      <c r="N164" s="48">
        <f t="shared" si="3"/>
        <v>66</v>
      </c>
      <c r="T164" s="21" t="s">
        <v>170</v>
      </c>
      <c r="W164" s="24">
        <v>66.0</v>
      </c>
      <c r="X164" s="61"/>
      <c r="Y164" s="61"/>
    </row>
    <row r="165">
      <c r="A165" s="21" t="s">
        <v>269</v>
      </c>
      <c r="B165" s="21">
        <v>1.055053008E11</v>
      </c>
      <c r="C165" s="46">
        <v>0.0</v>
      </c>
      <c r="D165" s="57"/>
      <c r="E165" s="61">
        <v>10.0</v>
      </c>
      <c r="F165" s="61">
        <v>5.0</v>
      </c>
      <c r="G165" s="61">
        <v>4.0</v>
      </c>
      <c r="H165" s="74">
        <v>8.0</v>
      </c>
      <c r="I165" s="74">
        <v>7.0</v>
      </c>
      <c r="J165" s="74">
        <v>9.0</v>
      </c>
      <c r="K165" s="57">
        <f t="shared" ref="K165:M165" si="173">E165*H165</f>
        <v>80</v>
      </c>
      <c r="L165" s="57">
        <f t="shared" si="173"/>
        <v>35</v>
      </c>
      <c r="M165" s="24">
        <f t="shared" si="173"/>
        <v>36</v>
      </c>
      <c r="N165" s="48">
        <f t="shared" si="3"/>
        <v>151</v>
      </c>
      <c r="T165" s="21" t="s">
        <v>172</v>
      </c>
      <c r="W165" s="24">
        <v>66.0</v>
      </c>
      <c r="X165" s="61"/>
      <c r="Y165" s="61"/>
    </row>
    <row r="166">
      <c r="A166" s="21" t="s">
        <v>213</v>
      </c>
      <c r="B166" s="21">
        <v>1.055054007E11</v>
      </c>
      <c r="C166" s="46">
        <v>0.0</v>
      </c>
      <c r="D166" s="57"/>
      <c r="E166" s="61">
        <v>10.0</v>
      </c>
      <c r="F166" s="61">
        <v>3.0</v>
      </c>
      <c r="G166" s="61">
        <v>4.0</v>
      </c>
      <c r="H166" s="74">
        <v>8.0</v>
      </c>
      <c r="I166" s="74">
        <v>7.0</v>
      </c>
      <c r="J166" s="74">
        <v>9.0</v>
      </c>
      <c r="K166" s="57">
        <f t="shared" ref="K166:M166" si="174">E166*H166</f>
        <v>80</v>
      </c>
      <c r="L166" s="57">
        <f t="shared" si="174"/>
        <v>21</v>
      </c>
      <c r="M166" s="24">
        <f t="shared" si="174"/>
        <v>36</v>
      </c>
      <c r="N166" s="48">
        <f t="shared" si="3"/>
        <v>137</v>
      </c>
      <c r="T166" s="21" t="s">
        <v>147</v>
      </c>
      <c r="W166" s="24">
        <v>66.0</v>
      </c>
      <c r="X166" s="61"/>
      <c r="Y166" s="61"/>
    </row>
    <row r="167">
      <c r="A167" s="21" t="s">
        <v>217</v>
      </c>
      <c r="B167" s="21">
        <v>1.05505500601E11</v>
      </c>
      <c r="C167" s="46">
        <v>0.0</v>
      </c>
      <c r="D167" s="57"/>
      <c r="E167" s="61">
        <v>9.0</v>
      </c>
      <c r="F167" s="61">
        <v>3.0</v>
      </c>
      <c r="G167" s="61">
        <v>4.0</v>
      </c>
      <c r="H167" s="74">
        <v>8.0</v>
      </c>
      <c r="I167" s="74">
        <v>7.0</v>
      </c>
      <c r="J167" s="74">
        <v>9.0</v>
      </c>
      <c r="K167" s="57">
        <f t="shared" ref="K167:M167" si="175">E167*H167</f>
        <v>72</v>
      </c>
      <c r="L167" s="57">
        <f t="shared" si="175"/>
        <v>21</v>
      </c>
      <c r="M167" s="24">
        <f t="shared" si="175"/>
        <v>36</v>
      </c>
      <c r="N167" s="48">
        <f t="shared" si="3"/>
        <v>129</v>
      </c>
      <c r="T167" s="21" t="s">
        <v>334</v>
      </c>
      <c r="W167" s="24">
        <v>66.0</v>
      </c>
      <c r="X167" s="61"/>
      <c r="Y167" s="61"/>
    </row>
    <row r="168">
      <c r="A168" s="21" t="s">
        <v>223</v>
      </c>
      <c r="B168" s="21">
        <v>1.055055007E11</v>
      </c>
      <c r="C168" s="46">
        <v>0.0</v>
      </c>
      <c r="D168" s="57"/>
      <c r="E168" s="61">
        <v>10.0</v>
      </c>
      <c r="F168" s="61">
        <v>3.0</v>
      </c>
      <c r="G168" s="61">
        <v>2.0</v>
      </c>
      <c r="H168" s="74">
        <v>8.0</v>
      </c>
      <c r="I168" s="74">
        <v>7.0</v>
      </c>
      <c r="J168" s="74">
        <v>9.0</v>
      </c>
      <c r="K168" s="57">
        <f t="shared" ref="K168:M168" si="176">E168*H168</f>
        <v>80</v>
      </c>
      <c r="L168" s="57">
        <f t="shared" si="176"/>
        <v>21</v>
      </c>
      <c r="M168" s="24">
        <f t="shared" si="176"/>
        <v>18</v>
      </c>
      <c r="N168" s="48">
        <f t="shared" si="3"/>
        <v>119</v>
      </c>
      <c r="T168" s="21" t="s">
        <v>380</v>
      </c>
      <c r="W168" s="24">
        <v>66.0</v>
      </c>
      <c r="X168" s="61"/>
      <c r="Y168" s="61"/>
    </row>
    <row r="169">
      <c r="A169" s="21" t="s">
        <v>195</v>
      </c>
      <c r="B169" s="21">
        <v>1.055072011E11</v>
      </c>
      <c r="C169" s="46">
        <v>0.0</v>
      </c>
      <c r="D169" s="58"/>
      <c r="E169" s="61">
        <v>10.0</v>
      </c>
      <c r="F169" s="80">
        <v>3.0</v>
      </c>
      <c r="G169" s="61">
        <v>6.0</v>
      </c>
      <c r="H169" s="74">
        <v>8.0</v>
      </c>
      <c r="I169" s="74">
        <v>7.0</v>
      </c>
      <c r="J169" s="74">
        <v>9.0</v>
      </c>
      <c r="K169" s="57">
        <f t="shared" ref="K169:M169" si="177">E169*H169</f>
        <v>80</v>
      </c>
      <c r="L169" s="57">
        <f t="shared" si="177"/>
        <v>21</v>
      </c>
      <c r="M169" s="24">
        <f t="shared" si="177"/>
        <v>54</v>
      </c>
      <c r="N169" s="48">
        <f t="shared" si="3"/>
        <v>155</v>
      </c>
      <c r="T169" s="21" t="s">
        <v>378</v>
      </c>
      <c r="W169" s="24">
        <v>66.0</v>
      </c>
      <c r="X169" s="61"/>
      <c r="Y169" s="61"/>
    </row>
    <row r="170">
      <c r="A170" s="21" t="s">
        <v>239</v>
      </c>
      <c r="B170" s="21">
        <v>1.06501401303E11</v>
      </c>
      <c r="C170" s="46">
        <v>0.0</v>
      </c>
      <c r="D170" s="57"/>
      <c r="E170" s="61">
        <v>6.0</v>
      </c>
      <c r="F170" s="61">
        <v>4.0</v>
      </c>
      <c r="G170" s="61">
        <v>6.0</v>
      </c>
      <c r="H170" s="74">
        <v>8.0</v>
      </c>
      <c r="I170" s="74">
        <v>7.0</v>
      </c>
      <c r="J170" s="74">
        <v>9.0</v>
      </c>
      <c r="K170" s="57">
        <f t="shared" ref="K170:M170" si="178">E170*H170</f>
        <v>48</v>
      </c>
      <c r="L170" s="57">
        <f t="shared" si="178"/>
        <v>28</v>
      </c>
      <c r="M170" s="24">
        <f t="shared" si="178"/>
        <v>54</v>
      </c>
      <c r="N170" s="48">
        <f t="shared" si="3"/>
        <v>130</v>
      </c>
      <c r="T170" s="21" t="s">
        <v>379</v>
      </c>
      <c r="W170" s="24">
        <v>66.0</v>
      </c>
      <c r="X170" s="61"/>
      <c r="Y170" s="61"/>
    </row>
    <row r="171">
      <c r="A171" s="21" t="s">
        <v>312</v>
      </c>
      <c r="B171" s="21">
        <v>1.5110721002E11</v>
      </c>
      <c r="C171" s="46">
        <v>0.0</v>
      </c>
      <c r="D171" s="57"/>
      <c r="E171" s="61">
        <v>8.0</v>
      </c>
      <c r="F171" s="61">
        <v>6.0</v>
      </c>
      <c r="G171" s="61">
        <v>2.0</v>
      </c>
      <c r="H171" s="74">
        <v>8.0</v>
      </c>
      <c r="I171" s="74">
        <v>7.0</v>
      </c>
      <c r="J171" s="74">
        <v>9.0</v>
      </c>
      <c r="K171" s="57">
        <f t="shared" ref="K171:M171" si="179">E171*H171</f>
        <v>64</v>
      </c>
      <c r="L171" s="57">
        <f t="shared" si="179"/>
        <v>42</v>
      </c>
      <c r="M171" s="24">
        <f t="shared" si="179"/>
        <v>18</v>
      </c>
      <c r="N171" s="48">
        <f t="shared" si="3"/>
        <v>124</v>
      </c>
      <c r="T171" s="21" t="s">
        <v>127</v>
      </c>
      <c r="W171" s="24">
        <v>65.0</v>
      </c>
      <c r="X171" s="61"/>
      <c r="Y171" s="61"/>
    </row>
    <row r="172">
      <c r="A172" s="21" t="s">
        <v>291</v>
      </c>
      <c r="B172" s="21">
        <v>1.5110743004E11</v>
      </c>
      <c r="C172" s="46">
        <v>0.0</v>
      </c>
      <c r="D172" s="57"/>
      <c r="E172" s="61">
        <v>7.0</v>
      </c>
      <c r="F172" s="61">
        <v>6.0</v>
      </c>
      <c r="G172" s="61">
        <v>4.0</v>
      </c>
      <c r="H172" s="74">
        <v>8.0</v>
      </c>
      <c r="I172" s="74">
        <v>7.0</v>
      </c>
      <c r="J172" s="74">
        <v>9.0</v>
      </c>
      <c r="K172" s="57">
        <f t="shared" ref="K172:M172" si="180">E172*H172</f>
        <v>56</v>
      </c>
      <c r="L172" s="57">
        <f t="shared" si="180"/>
        <v>42</v>
      </c>
      <c r="M172" s="24">
        <f t="shared" si="180"/>
        <v>36</v>
      </c>
      <c r="N172" s="48">
        <f t="shared" si="3"/>
        <v>134</v>
      </c>
      <c r="T172" s="21" t="s">
        <v>324</v>
      </c>
      <c r="W172" s="24">
        <v>65.0</v>
      </c>
      <c r="X172" s="61"/>
      <c r="Y172" s="61"/>
    </row>
    <row r="173">
      <c r="A173" s="21" t="s">
        <v>353</v>
      </c>
      <c r="B173" s="21">
        <v>1.5110743016E11</v>
      </c>
      <c r="C173" s="46">
        <v>0.0</v>
      </c>
      <c r="D173" s="57"/>
      <c r="E173" s="61">
        <v>5.0</v>
      </c>
      <c r="F173" s="61">
        <v>3.0</v>
      </c>
      <c r="G173" s="61">
        <v>4.0</v>
      </c>
      <c r="H173" s="74">
        <v>8.0</v>
      </c>
      <c r="I173" s="74">
        <v>7.0</v>
      </c>
      <c r="J173" s="74">
        <v>9.0</v>
      </c>
      <c r="K173" s="57">
        <f t="shared" ref="K173:M173" si="181">E173*H173</f>
        <v>40</v>
      </c>
      <c r="L173" s="57">
        <f t="shared" si="181"/>
        <v>21</v>
      </c>
      <c r="M173" s="24">
        <f t="shared" si="181"/>
        <v>36</v>
      </c>
      <c r="N173" s="48">
        <f t="shared" si="3"/>
        <v>97</v>
      </c>
      <c r="T173" s="21" t="s">
        <v>152</v>
      </c>
      <c r="W173" s="24">
        <v>65.0</v>
      </c>
      <c r="X173" s="61"/>
      <c r="Y173" s="61"/>
    </row>
    <row r="174">
      <c r="A174" s="21" t="s">
        <v>233</v>
      </c>
      <c r="B174" s="21">
        <v>1.6111932005E11</v>
      </c>
      <c r="C174" s="46">
        <v>0.0</v>
      </c>
      <c r="D174" s="57"/>
      <c r="E174" s="61">
        <v>4.0</v>
      </c>
      <c r="F174" s="61">
        <v>1.0</v>
      </c>
      <c r="G174" s="61">
        <v>2.0</v>
      </c>
      <c r="H174" s="74">
        <v>8.0</v>
      </c>
      <c r="I174" s="74">
        <v>7.0</v>
      </c>
      <c r="J174" s="74">
        <v>9.0</v>
      </c>
      <c r="K174" s="57">
        <f t="shared" ref="K174:M174" si="182">E174*H174</f>
        <v>32</v>
      </c>
      <c r="L174" s="57">
        <f t="shared" si="182"/>
        <v>7</v>
      </c>
      <c r="M174" s="24">
        <f t="shared" si="182"/>
        <v>18</v>
      </c>
      <c r="N174" s="48">
        <f t="shared" si="3"/>
        <v>57</v>
      </c>
      <c r="T174" s="21" t="s">
        <v>153</v>
      </c>
      <c r="W174" s="24">
        <v>65.0</v>
      </c>
      <c r="X174" s="61"/>
      <c r="Y174" s="61"/>
    </row>
    <row r="175">
      <c r="A175" s="21" t="s">
        <v>222</v>
      </c>
      <c r="B175" s="21">
        <v>1.6112024009E11</v>
      </c>
      <c r="C175" s="46">
        <v>0.0</v>
      </c>
      <c r="D175" s="57"/>
      <c r="E175" s="61">
        <v>3.0</v>
      </c>
      <c r="F175" s="61">
        <v>4.0</v>
      </c>
      <c r="G175" s="61">
        <v>8.0</v>
      </c>
      <c r="H175" s="74">
        <v>8.0</v>
      </c>
      <c r="I175" s="74">
        <v>7.0</v>
      </c>
      <c r="J175" s="74">
        <v>9.0</v>
      </c>
      <c r="K175" s="57">
        <f t="shared" ref="K175:M175" si="183">E175*H175</f>
        <v>24</v>
      </c>
      <c r="L175" s="57">
        <f t="shared" si="183"/>
        <v>28</v>
      </c>
      <c r="M175" s="24">
        <f t="shared" si="183"/>
        <v>72</v>
      </c>
      <c r="N175" s="48">
        <f t="shared" si="3"/>
        <v>124</v>
      </c>
      <c r="T175" s="21" t="s">
        <v>344</v>
      </c>
      <c r="W175" s="24">
        <v>65.0</v>
      </c>
      <c r="X175" s="61"/>
      <c r="Y175" s="61"/>
    </row>
    <row r="176">
      <c r="A176" s="21" t="s">
        <v>359</v>
      </c>
      <c r="B176" s="21">
        <v>1.6122414002E11</v>
      </c>
      <c r="C176" s="46">
        <v>0.0</v>
      </c>
      <c r="D176" s="57"/>
      <c r="E176" s="61">
        <v>3.0</v>
      </c>
      <c r="F176" s="61">
        <v>7.0</v>
      </c>
      <c r="G176" s="61">
        <v>2.0</v>
      </c>
      <c r="H176" s="74">
        <v>8.0</v>
      </c>
      <c r="I176" s="74">
        <v>7.0</v>
      </c>
      <c r="J176" s="74">
        <v>9.0</v>
      </c>
      <c r="K176" s="57">
        <f t="shared" ref="K176:M176" si="184">E176*H176</f>
        <v>24</v>
      </c>
      <c r="L176" s="57">
        <f t="shared" si="184"/>
        <v>49</v>
      </c>
      <c r="M176" s="24">
        <f t="shared" si="184"/>
        <v>18</v>
      </c>
      <c r="N176" s="48">
        <f t="shared" si="3"/>
        <v>91</v>
      </c>
      <c r="T176" s="21" t="s">
        <v>350</v>
      </c>
      <c r="W176" s="24">
        <v>65.0</v>
      </c>
      <c r="X176" s="61"/>
      <c r="Y176" s="61"/>
    </row>
    <row r="177">
      <c r="A177" s="21" t="s">
        <v>189</v>
      </c>
      <c r="B177" s="21">
        <v>6.16110732006E11</v>
      </c>
      <c r="C177" s="46">
        <v>0.0</v>
      </c>
      <c r="D177" s="57"/>
      <c r="E177" s="61">
        <v>10.0</v>
      </c>
      <c r="F177" s="61">
        <v>4.0</v>
      </c>
      <c r="G177" s="61">
        <v>10.0</v>
      </c>
      <c r="H177" s="74">
        <v>8.0</v>
      </c>
      <c r="I177" s="74">
        <v>7.0</v>
      </c>
      <c r="J177" s="74">
        <v>9.0</v>
      </c>
      <c r="K177" s="57">
        <f t="shared" ref="K177:M177" si="185">E177*H177</f>
        <v>80</v>
      </c>
      <c r="L177" s="57">
        <f t="shared" si="185"/>
        <v>28</v>
      </c>
      <c r="M177" s="24">
        <f t="shared" si="185"/>
        <v>90</v>
      </c>
      <c r="N177" s="48">
        <f t="shared" si="3"/>
        <v>198</v>
      </c>
      <c r="T177" s="21" t="s">
        <v>232</v>
      </c>
      <c r="W177" s="24">
        <v>65.0</v>
      </c>
      <c r="X177" s="61"/>
      <c r="Y177" s="61"/>
    </row>
    <row r="178">
      <c r="A178" s="21" t="s">
        <v>282</v>
      </c>
      <c r="B178" s="21">
        <v>6.16121244003E11</v>
      </c>
      <c r="C178" s="46">
        <v>0.0</v>
      </c>
      <c r="D178" s="57"/>
      <c r="E178" s="61">
        <v>9.0</v>
      </c>
      <c r="F178" s="61">
        <v>7.0</v>
      </c>
      <c r="G178" s="61">
        <v>2.0</v>
      </c>
      <c r="H178" s="74">
        <v>8.0</v>
      </c>
      <c r="I178" s="74">
        <v>7.0</v>
      </c>
      <c r="J178" s="74">
        <v>9.0</v>
      </c>
      <c r="K178" s="57">
        <f t="shared" ref="K178:M178" si="186">E178*H178</f>
        <v>72</v>
      </c>
      <c r="L178" s="57">
        <f t="shared" si="186"/>
        <v>49</v>
      </c>
      <c r="M178" s="24">
        <f t="shared" si="186"/>
        <v>18</v>
      </c>
      <c r="N178" s="48">
        <f t="shared" si="3"/>
        <v>139</v>
      </c>
      <c r="T178" s="21" t="s">
        <v>377</v>
      </c>
      <c r="W178" s="24">
        <v>65.0</v>
      </c>
      <c r="X178" s="61"/>
      <c r="Y178" s="61"/>
    </row>
    <row r="179">
      <c r="A179" s="21" t="s">
        <v>279</v>
      </c>
      <c r="B179" s="21">
        <v>7.43501000001E11</v>
      </c>
      <c r="C179" s="46">
        <v>0.0</v>
      </c>
      <c r="D179" s="57"/>
      <c r="E179" s="61">
        <v>5.0</v>
      </c>
      <c r="F179" s="61">
        <v>4.0</v>
      </c>
      <c r="G179" s="61">
        <v>8.0</v>
      </c>
      <c r="H179" s="74">
        <v>8.0</v>
      </c>
      <c r="I179" s="74">
        <v>7.0</v>
      </c>
      <c r="J179" s="74">
        <v>9.0</v>
      </c>
      <c r="K179" s="57">
        <f t="shared" ref="K179:M179" si="187">E179*H179</f>
        <v>40</v>
      </c>
      <c r="L179" s="57">
        <f t="shared" si="187"/>
        <v>28</v>
      </c>
      <c r="M179" s="24">
        <f t="shared" si="187"/>
        <v>72</v>
      </c>
      <c r="N179" s="48">
        <f t="shared" si="3"/>
        <v>140</v>
      </c>
      <c r="T179" s="21" t="s">
        <v>238</v>
      </c>
      <c r="W179" s="24">
        <v>64.0</v>
      </c>
      <c r="X179" s="61"/>
      <c r="Y179" s="61"/>
    </row>
    <row r="180">
      <c r="A180" s="21" t="s">
        <v>340</v>
      </c>
      <c r="B180" s="21">
        <v>7.43508700002E11</v>
      </c>
      <c r="C180" s="46">
        <v>0.0</v>
      </c>
      <c r="D180" s="57"/>
      <c r="E180" s="61">
        <v>6.0</v>
      </c>
      <c r="F180" s="61">
        <v>3.0</v>
      </c>
      <c r="G180" s="61">
        <v>4.0</v>
      </c>
      <c r="H180" s="74">
        <v>8.0</v>
      </c>
      <c r="I180" s="74">
        <v>7.0</v>
      </c>
      <c r="J180" s="74">
        <v>9.0</v>
      </c>
      <c r="K180" s="57">
        <f t="shared" ref="K180:M180" si="188">E180*H180</f>
        <v>48</v>
      </c>
      <c r="L180" s="57">
        <f t="shared" si="188"/>
        <v>21</v>
      </c>
      <c r="M180" s="24">
        <f t="shared" si="188"/>
        <v>36</v>
      </c>
      <c r="N180" s="48">
        <f t="shared" si="3"/>
        <v>105</v>
      </c>
      <c r="T180" s="21" t="s">
        <v>157</v>
      </c>
      <c r="W180" s="24">
        <v>58.0</v>
      </c>
      <c r="X180" s="61"/>
      <c r="Y180" s="61"/>
    </row>
    <row r="181">
      <c r="A181" s="21" t="s">
        <v>366</v>
      </c>
      <c r="B181" s="21">
        <v>7.8032000005E10</v>
      </c>
      <c r="C181" s="46">
        <v>0.0</v>
      </c>
      <c r="D181" s="57"/>
      <c r="E181" s="61">
        <v>3.0</v>
      </c>
      <c r="F181" s="61">
        <v>3.0</v>
      </c>
      <c r="G181" s="61">
        <v>4.0</v>
      </c>
      <c r="H181" s="74">
        <v>8.0</v>
      </c>
      <c r="I181" s="74">
        <v>7.0</v>
      </c>
      <c r="J181" s="74">
        <v>9.0</v>
      </c>
      <c r="K181" s="57">
        <f t="shared" ref="K181:M181" si="189">E181*H181</f>
        <v>24</v>
      </c>
      <c r="L181" s="57">
        <f t="shared" si="189"/>
        <v>21</v>
      </c>
      <c r="M181" s="24">
        <f t="shared" si="189"/>
        <v>36</v>
      </c>
      <c r="N181" s="48">
        <f t="shared" si="3"/>
        <v>81</v>
      </c>
      <c r="T181" s="21" t="s">
        <v>163</v>
      </c>
      <c r="W181" s="24">
        <v>58.0</v>
      </c>
      <c r="X181" s="61"/>
      <c r="Y181" s="61"/>
    </row>
    <row r="182">
      <c r="A182" s="21" t="s">
        <v>357</v>
      </c>
      <c r="B182" s="21">
        <v>7.8035000031E10</v>
      </c>
      <c r="C182" s="46">
        <v>0.0</v>
      </c>
      <c r="D182" s="57"/>
      <c r="E182" s="61">
        <v>6.0</v>
      </c>
      <c r="F182" s="61">
        <v>4.0</v>
      </c>
      <c r="G182" s="61">
        <v>2.0</v>
      </c>
      <c r="H182" s="74">
        <v>8.0</v>
      </c>
      <c r="I182" s="74">
        <v>7.0</v>
      </c>
      <c r="J182" s="74">
        <v>9.0</v>
      </c>
      <c r="K182" s="57">
        <f t="shared" ref="K182:M182" si="190">E182*H182</f>
        <v>48</v>
      </c>
      <c r="L182" s="57">
        <f t="shared" si="190"/>
        <v>28</v>
      </c>
      <c r="M182" s="24">
        <f t="shared" si="190"/>
        <v>18</v>
      </c>
      <c r="N182" s="48">
        <f t="shared" si="3"/>
        <v>94</v>
      </c>
      <c r="T182" s="21" t="s">
        <v>159</v>
      </c>
      <c r="W182" s="24">
        <v>58.0</v>
      </c>
      <c r="X182" s="61"/>
      <c r="Y182" s="61"/>
    </row>
    <row r="183">
      <c r="A183" s="21" t="s">
        <v>370</v>
      </c>
      <c r="B183" s="21">
        <v>7.8035000031E10</v>
      </c>
      <c r="C183" s="46">
        <v>0.0</v>
      </c>
      <c r="D183" s="57"/>
      <c r="E183" s="61">
        <v>5.0</v>
      </c>
      <c r="F183" s="61">
        <v>3.0</v>
      </c>
      <c r="G183" s="61">
        <v>2.0</v>
      </c>
      <c r="H183" s="74">
        <v>8.0</v>
      </c>
      <c r="I183" s="74">
        <v>7.0</v>
      </c>
      <c r="J183" s="74">
        <v>9.0</v>
      </c>
      <c r="K183" s="57">
        <f t="shared" ref="K183:M183" si="191">E183*H183</f>
        <v>40</v>
      </c>
      <c r="L183" s="57">
        <f t="shared" si="191"/>
        <v>21</v>
      </c>
      <c r="M183" s="24">
        <f t="shared" si="191"/>
        <v>18</v>
      </c>
      <c r="N183" s="48">
        <f t="shared" si="3"/>
        <v>79</v>
      </c>
      <c r="T183" s="21" t="s">
        <v>169</v>
      </c>
      <c r="W183" s="24">
        <v>58.0</v>
      </c>
      <c r="X183" s="61"/>
      <c r="Y183" s="61"/>
    </row>
    <row r="184">
      <c r="A184" s="21" t="s">
        <v>362</v>
      </c>
      <c r="B184" s="21">
        <v>7.8035000031E10</v>
      </c>
      <c r="C184" s="46">
        <v>0.0</v>
      </c>
      <c r="D184" s="57"/>
      <c r="E184" s="61">
        <v>6.0</v>
      </c>
      <c r="F184" s="61">
        <v>3.0</v>
      </c>
      <c r="G184" s="61">
        <v>2.0</v>
      </c>
      <c r="H184" s="74">
        <v>8.0</v>
      </c>
      <c r="I184" s="74">
        <v>7.0</v>
      </c>
      <c r="J184" s="74">
        <v>9.0</v>
      </c>
      <c r="K184" s="57">
        <f t="shared" ref="K184:M184" si="192">E184*H184</f>
        <v>48</v>
      </c>
      <c r="L184" s="57">
        <f t="shared" si="192"/>
        <v>21</v>
      </c>
      <c r="M184" s="24">
        <f t="shared" si="192"/>
        <v>18</v>
      </c>
      <c r="N184" s="48">
        <f t="shared" si="3"/>
        <v>87</v>
      </c>
      <c r="T184" s="21" t="s">
        <v>162</v>
      </c>
      <c r="W184" s="24">
        <v>58.0</v>
      </c>
      <c r="X184" s="61"/>
      <c r="Y184" s="61"/>
    </row>
    <row r="185">
      <c r="A185" s="21" t="s">
        <v>258</v>
      </c>
      <c r="B185" s="21">
        <v>1.055031001E11</v>
      </c>
      <c r="C185" s="46">
        <v>0.0</v>
      </c>
      <c r="D185" s="57"/>
      <c r="E185" s="61">
        <v>9.0</v>
      </c>
      <c r="F185" s="61">
        <v>3.0</v>
      </c>
      <c r="G185" s="61">
        <v>8.0</v>
      </c>
      <c r="H185" s="74">
        <v>8.0</v>
      </c>
      <c r="I185" s="74">
        <v>7.0</v>
      </c>
      <c r="J185" s="74">
        <v>9.0</v>
      </c>
      <c r="K185" s="57">
        <f t="shared" ref="K185:M185" si="193">E185*H185</f>
        <v>72</v>
      </c>
      <c r="L185" s="57">
        <f t="shared" si="193"/>
        <v>21</v>
      </c>
      <c r="M185" s="24">
        <f t="shared" si="193"/>
        <v>72</v>
      </c>
      <c r="N185" s="48">
        <f t="shared" si="3"/>
        <v>165</v>
      </c>
      <c r="T185" s="21" t="s">
        <v>360</v>
      </c>
      <c r="W185" s="24">
        <v>58.0</v>
      </c>
      <c r="X185" s="61"/>
      <c r="Y185" s="61"/>
    </row>
    <row r="186">
      <c r="A186" s="21" t="s">
        <v>226</v>
      </c>
      <c r="B186" s="21">
        <v>1.6111931002E11</v>
      </c>
      <c r="C186" s="46">
        <v>0.0</v>
      </c>
      <c r="D186" s="57"/>
      <c r="E186" s="61">
        <v>4.0</v>
      </c>
      <c r="F186" s="61">
        <v>2.0</v>
      </c>
      <c r="G186" s="61">
        <v>6.0</v>
      </c>
      <c r="H186" s="74">
        <v>8.0</v>
      </c>
      <c r="I186" s="74">
        <v>7.0</v>
      </c>
      <c r="J186" s="74">
        <v>9.0</v>
      </c>
      <c r="K186" s="57">
        <f t="shared" ref="K186:M186" si="194">E186*H186</f>
        <v>32</v>
      </c>
      <c r="L186" s="57">
        <f t="shared" si="194"/>
        <v>14</v>
      </c>
      <c r="M186" s="24">
        <f t="shared" si="194"/>
        <v>54</v>
      </c>
      <c r="N186" s="48">
        <f t="shared" si="3"/>
        <v>100</v>
      </c>
      <c r="T186" s="21" t="s">
        <v>165</v>
      </c>
      <c r="W186" s="24">
        <v>58.0</v>
      </c>
      <c r="X186" s="61"/>
      <c r="Y186" s="61"/>
    </row>
    <row r="187">
      <c r="A187" s="21" t="s">
        <v>296</v>
      </c>
      <c r="B187" s="21">
        <v>7.43509100003E11</v>
      </c>
      <c r="C187" s="46">
        <v>0.0</v>
      </c>
      <c r="D187" s="57"/>
      <c r="E187" s="61">
        <v>7.0</v>
      </c>
      <c r="F187" s="61">
        <v>3.0</v>
      </c>
      <c r="G187" s="61">
        <v>6.0</v>
      </c>
      <c r="H187" s="74">
        <v>8.0</v>
      </c>
      <c r="I187" s="74">
        <v>7.0</v>
      </c>
      <c r="J187" s="74">
        <v>9.0</v>
      </c>
      <c r="K187" s="57">
        <f t="shared" ref="K187:M187" si="195">E187*H187</f>
        <v>56</v>
      </c>
      <c r="L187" s="57">
        <f t="shared" si="195"/>
        <v>21</v>
      </c>
      <c r="M187" s="24">
        <f t="shared" si="195"/>
        <v>54</v>
      </c>
      <c r="N187" s="48">
        <f t="shared" si="3"/>
        <v>131</v>
      </c>
      <c r="T187" s="21" t="s">
        <v>173</v>
      </c>
      <c r="W187" s="24">
        <v>58.0</v>
      </c>
      <c r="X187" s="61"/>
      <c r="Y187" s="61"/>
    </row>
    <row r="188">
      <c r="A188" s="21" t="s">
        <v>284</v>
      </c>
      <c r="B188" s="21">
        <v>7.43509100008E11</v>
      </c>
      <c r="C188" s="46">
        <v>0.0</v>
      </c>
      <c r="D188" s="57"/>
      <c r="E188" s="61">
        <v>8.0</v>
      </c>
      <c r="F188" s="61">
        <v>3.0</v>
      </c>
      <c r="G188" s="61">
        <v>6.0</v>
      </c>
      <c r="H188" s="74">
        <v>8.0</v>
      </c>
      <c r="I188" s="74">
        <v>7.0</v>
      </c>
      <c r="J188" s="74">
        <v>9.0</v>
      </c>
      <c r="K188" s="57">
        <f t="shared" ref="K188:M188" si="196">E188*H188</f>
        <v>64</v>
      </c>
      <c r="L188" s="57">
        <f t="shared" si="196"/>
        <v>21</v>
      </c>
      <c r="M188" s="24">
        <f t="shared" si="196"/>
        <v>54</v>
      </c>
      <c r="N188" s="48">
        <f t="shared" si="3"/>
        <v>139</v>
      </c>
      <c r="T188" s="21" t="s">
        <v>174</v>
      </c>
      <c r="W188" s="24">
        <v>58.0</v>
      </c>
      <c r="X188" s="61"/>
      <c r="Y188" s="61"/>
    </row>
    <row r="189">
      <c r="A189" s="21" t="s">
        <v>298</v>
      </c>
      <c r="B189" s="21">
        <v>7.43509100009E11</v>
      </c>
      <c r="C189" s="46">
        <v>0.0</v>
      </c>
      <c r="D189" s="57"/>
      <c r="E189" s="61">
        <v>7.0</v>
      </c>
      <c r="F189" s="61">
        <v>3.0</v>
      </c>
      <c r="G189" s="61">
        <v>6.0</v>
      </c>
      <c r="H189" s="74">
        <v>8.0</v>
      </c>
      <c r="I189" s="74">
        <v>7.0</v>
      </c>
      <c r="J189" s="74">
        <v>9.0</v>
      </c>
      <c r="K189" s="57">
        <f t="shared" ref="K189:M189" si="197">E189*H189</f>
        <v>56</v>
      </c>
      <c r="L189" s="57">
        <f t="shared" si="197"/>
        <v>21</v>
      </c>
      <c r="M189" s="24">
        <f t="shared" si="197"/>
        <v>54</v>
      </c>
      <c r="N189" s="48">
        <f t="shared" si="3"/>
        <v>131</v>
      </c>
      <c r="T189" s="21" t="s">
        <v>175</v>
      </c>
      <c r="W189" s="24">
        <v>58.0</v>
      </c>
      <c r="X189" s="61"/>
      <c r="Y189" s="61"/>
    </row>
    <row r="190">
      <c r="A190" s="21" t="s">
        <v>271</v>
      </c>
      <c r="B190" s="21">
        <v>7.8032000004E10</v>
      </c>
      <c r="C190" s="46">
        <v>0.0</v>
      </c>
      <c r="D190" s="57"/>
      <c r="E190" s="61">
        <v>5.0</v>
      </c>
      <c r="F190" s="61">
        <v>5.0</v>
      </c>
      <c r="G190" s="61">
        <v>8.0</v>
      </c>
      <c r="H190" s="74">
        <v>8.0</v>
      </c>
      <c r="I190" s="74">
        <v>7.0</v>
      </c>
      <c r="J190" s="74">
        <v>9.0</v>
      </c>
      <c r="K190" s="57">
        <f t="shared" ref="K190:M190" si="198">E190*H190</f>
        <v>40</v>
      </c>
      <c r="L190" s="57">
        <f t="shared" si="198"/>
        <v>35</v>
      </c>
      <c r="M190" s="24">
        <f t="shared" si="198"/>
        <v>72</v>
      </c>
      <c r="N190" s="48">
        <f t="shared" si="3"/>
        <v>147</v>
      </c>
      <c r="T190" s="21" t="s">
        <v>176</v>
      </c>
      <c r="W190" s="24">
        <v>58.0</v>
      </c>
      <c r="X190" s="61"/>
      <c r="Y190" s="61"/>
    </row>
    <row r="191">
      <c r="A191" s="21" t="s">
        <v>347</v>
      </c>
      <c r="B191" s="21">
        <v>1.04502100001E11</v>
      </c>
      <c r="C191" s="46">
        <v>0.0</v>
      </c>
      <c r="E191" s="61">
        <v>1.0</v>
      </c>
      <c r="F191" s="61">
        <v>3.0</v>
      </c>
      <c r="G191" s="61">
        <v>8.0</v>
      </c>
      <c r="H191" s="74">
        <v>8.0</v>
      </c>
      <c r="I191" s="74">
        <v>7.0</v>
      </c>
      <c r="J191" s="74">
        <v>9.0</v>
      </c>
      <c r="K191" s="57">
        <f t="shared" ref="K191:M191" si="199">E191*H191</f>
        <v>8</v>
      </c>
      <c r="L191" s="57">
        <f t="shared" si="199"/>
        <v>21</v>
      </c>
      <c r="M191" s="24">
        <f t="shared" si="199"/>
        <v>72</v>
      </c>
      <c r="N191" s="48">
        <f t="shared" si="3"/>
        <v>101</v>
      </c>
      <c r="T191" s="21" t="s">
        <v>166</v>
      </c>
      <c r="W191" s="24">
        <v>58.0</v>
      </c>
      <c r="X191" s="61"/>
      <c r="Y191" s="61"/>
    </row>
    <row r="192">
      <c r="A192" s="21" t="s">
        <v>342</v>
      </c>
      <c r="B192" s="21">
        <v>1.057000311E11</v>
      </c>
      <c r="C192" s="46">
        <v>0.0</v>
      </c>
      <c r="E192" s="61">
        <v>2.0</v>
      </c>
      <c r="F192" s="61">
        <v>5.0</v>
      </c>
      <c r="G192" s="61">
        <v>6.0</v>
      </c>
      <c r="H192" s="74">
        <v>8.0</v>
      </c>
      <c r="I192" s="74">
        <v>7.0</v>
      </c>
      <c r="J192" s="74">
        <v>9.0</v>
      </c>
      <c r="K192" s="57">
        <f t="shared" ref="K192:M192" si="200">E192*H192</f>
        <v>16</v>
      </c>
      <c r="L192" s="57">
        <f t="shared" si="200"/>
        <v>35</v>
      </c>
      <c r="M192" s="24">
        <f t="shared" si="200"/>
        <v>54</v>
      </c>
      <c r="N192" s="48">
        <f t="shared" si="3"/>
        <v>105</v>
      </c>
      <c r="T192" s="21" t="s">
        <v>178</v>
      </c>
      <c r="W192" s="24">
        <v>58.0</v>
      </c>
      <c r="X192" s="61"/>
      <c r="Y192" s="61"/>
    </row>
    <row r="193">
      <c r="A193" s="21" t="s">
        <v>265</v>
      </c>
      <c r="B193" s="21">
        <v>1.5110742015E11</v>
      </c>
      <c r="C193" s="46">
        <v>0.0</v>
      </c>
      <c r="D193" s="57"/>
      <c r="E193" s="61">
        <v>6.0</v>
      </c>
      <c r="F193" s="61">
        <v>5.0</v>
      </c>
      <c r="G193" s="61">
        <v>8.0</v>
      </c>
      <c r="H193" s="74">
        <v>8.0</v>
      </c>
      <c r="I193" s="74">
        <v>7.0</v>
      </c>
      <c r="J193" s="74">
        <v>9.0</v>
      </c>
      <c r="K193" s="57">
        <f t="shared" ref="K193:M193" si="201">E193*H193</f>
        <v>48</v>
      </c>
      <c r="L193" s="57">
        <f t="shared" si="201"/>
        <v>35</v>
      </c>
      <c r="M193" s="24">
        <f t="shared" si="201"/>
        <v>72</v>
      </c>
      <c r="N193" s="48">
        <f t="shared" si="3"/>
        <v>155</v>
      </c>
      <c r="T193" s="21" t="s">
        <v>179</v>
      </c>
      <c r="W193" s="24">
        <v>58.0</v>
      </c>
      <c r="X193" s="61"/>
      <c r="Y193" s="61"/>
    </row>
    <row r="194">
      <c r="A194" s="21" t="s">
        <v>260</v>
      </c>
      <c r="B194" s="21">
        <v>1.055030001E11</v>
      </c>
      <c r="C194" s="46">
        <v>0.0</v>
      </c>
      <c r="D194" s="57"/>
      <c r="E194" s="61">
        <v>9.0</v>
      </c>
      <c r="F194" s="61">
        <v>3.0</v>
      </c>
      <c r="G194" s="61">
        <v>8.0</v>
      </c>
      <c r="H194" s="74">
        <v>8.0</v>
      </c>
      <c r="I194" s="74">
        <v>7.0</v>
      </c>
      <c r="J194" s="74">
        <v>9.0</v>
      </c>
      <c r="K194" s="57">
        <f t="shared" ref="K194:M194" si="202">E194*H194</f>
        <v>72</v>
      </c>
      <c r="L194" s="57">
        <f t="shared" si="202"/>
        <v>21</v>
      </c>
      <c r="M194" s="24">
        <f t="shared" si="202"/>
        <v>72</v>
      </c>
      <c r="N194" s="48">
        <f t="shared" si="3"/>
        <v>165</v>
      </c>
      <c r="T194" s="21" t="s">
        <v>180</v>
      </c>
      <c r="W194" s="24">
        <v>58.0</v>
      </c>
      <c r="X194" s="61"/>
      <c r="Y194" s="61"/>
    </row>
    <row r="195">
      <c r="A195" s="21" t="s">
        <v>219</v>
      </c>
      <c r="B195" s="21">
        <v>1.6111931004E11</v>
      </c>
      <c r="C195" s="46">
        <v>0.0</v>
      </c>
      <c r="D195" s="57"/>
      <c r="E195" s="61">
        <v>4.0</v>
      </c>
      <c r="F195" s="61">
        <v>6.0</v>
      </c>
      <c r="G195" s="61">
        <v>6.0</v>
      </c>
      <c r="H195" s="74">
        <v>8.0</v>
      </c>
      <c r="I195" s="74">
        <v>7.0</v>
      </c>
      <c r="J195" s="74">
        <v>9.0</v>
      </c>
      <c r="K195" s="57">
        <f t="shared" ref="K195:M195" si="203">E195*H195</f>
        <v>32</v>
      </c>
      <c r="L195" s="57">
        <f t="shared" si="203"/>
        <v>42</v>
      </c>
      <c r="M195" s="24">
        <f t="shared" si="203"/>
        <v>54</v>
      </c>
      <c r="N195" s="48">
        <f t="shared" si="3"/>
        <v>128</v>
      </c>
      <c r="T195" s="21" t="s">
        <v>181</v>
      </c>
      <c r="W195" s="24">
        <v>58.0</v>
      </c>
      <c r="X195" s="61"/>
      <c r="Y195" s="61"/>
    </row>
    <row r="196">
      <c r="A196" s="21" t="s">
        <v>304</v>
      </c>
      <c r="B196" s="21">
        <v>1.6111931005E11</v>
      </c>
      <c r="C196" s="46">
        <v>0.0</v>
      </c>
      <c r="D196" s="57"/>
      <c r="E196" s="61">
        <v>3.0</v>
      </c>
      <c r="F196" s="61">
        <v>7.0</v>
      </c>
      <c r="G196" s="61">
        <v>6.0</v>
      </c>
      <c r="H196" s="74">
        <v>8.0</v>
      </c>
      <c r="I196" s="74">
        <v>7.0</v>
      </c>
      <c r="J196" s="74">
        <v>9.0</v>
      </c>
      <c r="K196" s="57">
        <f t="shared" ref="K196:M196" si="204">E196*H196</f>
        <v>24</v>
      </c>
      <c r="L196" s="57">
        <f t="shared" si="204"/>
        <v>49</v>
      </c>
      <c r="M196" s="24">
        <f t="shared" si="204"/>
        <v>54</v>
      </c>
      <c r="N196" s="48">
        <f t="shared" si="3"/>
        <v>127</v>
      </c>
      <c r="T196" s="21" t="s">
        <v>142</v>
      </c>
      <c r="W196" s="24">
        <v>58.0</v>
      </c>
      <c r="X196" s="61"/>
      <c r="Y196" s="61"/>
    </row>
    <row r="197">
      <c r="A197" s="21" t="s">
        <v>315</v>
      </c>
      <c r="B197" s="21">
        <v>1.6113134024E11</v>
      </c>
      <c r="C197" s="46">
        <v>0.0</v>
      </c>
      <c r="D197" s="57"/>
      <c r="E197" s="61">
        <v>6.0</v>
      </c>
      <c r="F197" s="61">
        <v>3.0</v>
      </c>
      <c r="G197" s="61">
        <v>6.0</v>
      </c>
      <c r="H197" s="74">
        <v>8.0</v>
      </c>
      <c r="I197" s="74">
        <v>7.0</v>
      </c>
      <c r="J197" s="74">
        <v>9.0</v>
      </c>
      <c r="K197" s="57">
        <f t="shared" ref="K197:M197" si="205">E197*H197</f>
        <v>48</v>
      </c>
      <c r="L197" s="57">
        <f t="shared" si="205"/>
        <v>21</v>
      </c>
      <c r="M197" s="24">
        <f t="shared" si="205"/>
        <v>54</v>
      </c>
      <c r="N197" s="48">
        <f t="shared" si="3"/>
        <v>123</v>
      </c>
      <c r="T197" s="21" t="s">
        <v>372</v>
      </c>
      <c r="W197" s="24">
        <v>58.0</v>
      </c>
      <c r="X197" s="61"/>
      <c r="Y197" s="61"/>
    </row>
    <row r="198">
      <c r="A198" s="21" t="s">
        <v>320</v>
      </c>
      <c r="B198" s="21">
        <v>1.6113134025E11</v>
      </c>
      <c r="C198" s="46">
        <v>0.0</v>
      </c>
      <c r="D198" s="57"/>
      <c r="E198" s="61">
        <v>5.0</v>
      </c>
      <c r="F198" s="61">
        <v>4.0</v>
      </c>
      <c r="G198" s="61">
        <v>6.0</v>
      </c>
      <c r="H198" s="74">
        <v>8.0</v>
      </c>
      <c r="I198" s="74">
        <v>7.0</v>
      </c>
      <c r="J198" s="74">
        <v>9.0</v>
      </c>
      <c r="K198" s="57">
        <f t="shared" ref="K198:M198" si="206">E198*H198</f>
        <v>40</v>
      </c>
      <c r="L198" s="57">
        <f t="shared" si="206"/>
        <v>28</v>
      </c>
      <c r="M198" s="24">
        <f t="shared" si="206"/>
        <v>54</v>
      </c>
      <c r="N198" s="48">
        <f t="shared" si="3"/>
        <v>122</v>
      </c>
      <c r="T198" s="21" t="s">
        <v>375</v>
      </c>
      <c r="W198" s="24">
        <v>58.0</v>
      </c>
      <c r="X198" s="61"/>
      <c r="Y198" s="61"/>
    </row>
    <row r="199">
      <c r="A199" s="21" t="s">
        <v>317</v>
      </c>
      <c r="B199" s="21">
        <v>1.6113134026E11</v>
      </c>
      <c r="C199" s="46">
        <v>0.0</v>
      </c>
      <c r="D199" s="57"/>
      <c r="E199" s="61">
        <v>6.0</v>
      </c>
      <c r="F199" s="61">
        <v>3.0</v>
      </c>
      <c r="G199" s="61">
        <v>6.0</v>
      </c>
      <c r="H199" s="74">
        <v>8.0</v>
      </c>
      <c r="I199" s="74">
        <v>7.0</v>
      </c>
      <c r="J199" s="74">
        <v>9.0</v>
      </c>
      <c r="K199" s="57">
        <f t="shared" ref="K199:M199" si="207">E199*H199</f>
        <v>48</v>
      </c>
      <c r="L199" s="57">
        <f t="shared" si="207"/>
        <v>21</v>
      </c>
      <c r="M199" s="24">
        <f t="shared" si="207"/>
        <v>54</v>
      </c>
      <c r="N199" s="48">
        <f t="shared" si="3"/>
        <v>123</v>
      </c>
      <c r="T199" s="21" t="s">
        <v>376</v>
      </c>
      <c r="W199" s="24">
        <v>58.0</v>
      </c>
      <c r="X199" s="61"/>
      <c r="Y199" s="61"/>
    </row>
    <row r="200">
      <c r="A200" s="21" t="s">
        <v>277</v>
      </c>
      <c r="B200" s="21">
        <v>1.6122444002E11</v>
      </c>
      <c r="C200" s="46">
        <v>0.0</v>
      </c>
      <c r="D200" s="57"/>
      <c r="E200" s="61">
        <v>3.0</v>
      </c>
      <c r="F200" s="61">
        <v>9.0</v>
      </c>
      <c r="G200" s="61">
        <v>6.0</v>
      </c>
      <c r="H200" s="74">
        <v>8.0</v>
      </c>
      <c r="I200" s="74">
        <v>7.0</v>
      </c>
      <c r="J200" s="74">
        <v>9.0</v>
      </c>
      <c r="K200" s="57">
        <f t="shared" ref="K200:M200" si="208">E200*H200</f>
        <v>24</v>
      </c>
      <c r="L200" s="57">
        <f t="shared" si="208"/>
        <v>63</v>
      </c>
      <c r="M200" s="24">
        <f t="shared" si="208"/>
        <v>54</v>
      </c>
      <c r="N200" s="48">
        <f t="shared" si="3"/>
        <v>141</v>
      </c>
      <c r="T200" s="21" t="s">
        <v>233</v>
      </c>
      <c r="W200" s="24">
        <v>57.0</v>
      </c>
      <c r="X200" s="61"/>
      <c r="Y200" s="61"/>
    </row>
    <row r="201">
      <c r="A201" s="21" t="s">
        <v>224</v>
      </c>
      <c r="B201" s="21">
        <v>7.34200000302E11</v>
      </c>
      <c r="C201" s="46">
        <v>0.0</v>
      </c>
      <c r="D201" s="57"/>
      <c r="E201" s="61">
        <v>3.0</v>
      </c>
      <c r="F201" s="61">
        <v>8.0</v>
      </c>
      <c r="G201" s="61">
        <v>4.0</v>
      </c>
      <c r="H201" s="74">
        <v>8.0</v>
      </c>
      <c r="I201" s="74">
        <v>7.0</v>
      </c>
      <c r="J201" s="74">
        <v>9.0</v>
      </c>
      <c r="K201" s="57">
        <f t="shared" ref="K201:M201" si="209">E201*H201</f>
        <v>24</v>
      </c>
      <c r="L201" s="57">
        <f t="shared" si="209"/>
        <v>56</v>
      </c>
      <c r="M201" s="24">
        <f t="shared" si="209"/>
        <v>36</v>
      </c>
      <c r="N201" s="48">
        <f t="shared" si="3"/>
        <v>116</v>
      </c>
      <c r="T201" s="21" t="s">
        <v>289</v>
      </c>
      <c r="W201" s="24">
        <v>56.0</v>
      </c>
      <c r="X201" s="61"/>
      <c r="Y201" s="61"/>
    </row>
    <row r="202">
      <c r="A202" s="21" t="s">
        <v>326</v>
      </c>
      <c r="B202" s="21">
        <v>1.5111841107E10</v>
      </c>
      <c r="C202" s="46">
        <v>0.0</v>
      </c>
      <c r="D202" s="57"/>
      <c r="E202" s="61">
        <v>4.0</v>
      </c>
      <c r="F202" s="61">
        <v>2.0</v>
      </c>
      <c r="G202" s="61">
        <v>8.0</v>
      </c>
      <c r="H202" s="74">
        <v>8.0</v>
      </c>
      <c r="I202" s="74">
        <v>7.0</v>
      </c>
      <c r="J202" s="74">
        <v>9.0</v>
      </c>
      <c r="K202" s="57">
        <f t="shared" ref="K202:M202" si="210">E202*H202</f>
        <v>32</v>
      </c>
      <c r="L202" s="57">
        <f t="shared" si="210"/>
        <v>14</v>
      </c>
      <c r="M202" s="24">
        <f t="shared" si="210"/>
        <v>72</v>
      </c>
      <c r="N202" s="48">
        <f t="shared" si="3"/>
        <v>118</v>
      </c>
      <c r="T202" s="21" t="s">
        <v>267</v>
      </c>
      <c r="W202" s="24">
        <v>51.0</v>
      </c>
      <c r="X202" s="61"/>
      <c r="Y202" s="61"/>
    </row>
    <row r="203">
      <c r="A203" s="21" t="s">
        <v>255</v>
      </c>
      <c r="B203" s="21">
        <v>1.5111841716E10</v>
      </c>
      <c r="C203" s="46">
        <v>0.0</v>
      </c>
      <c r="D203" s="57"/>
      <c r="E203" s="61">
        <v>4.0</v>
      </c>
      <c r="F203" s="61">
        <v>9.0</v>
      </c>
      <c r="G203" s="61">
        <v>8.0</v>
      </c>
      <c r="H203" s="74">
        <v>8.0</v>
      </c>
      <c r="I203" s="74">
        <v>7.0</v>
      </c>
      <c r="J203" s="74">
        <v>9.0</v>
      </c>
      <c r="K203" s="57">
        <f t="shared" ref="K203:M203" si="211">E203*H203</f>
        <v>32</v>
      </c>
      <c r="L203" s="57">
        <f t="shared" si="211"/>
        <v>63</v>
      </c>
      <c r="M203" s="24">
        <f t="shared" si="211"/>
        <v>72</v>
      </c>
      <c r="N203" s="48">
        <f t="shared" si="3"/>
        <v>167</v>
      </c>
      <c r="T203" s="21" t="s">
        <v>373</v>
      </c>
      <c r="W203" s="24">
        <v>48.0</v>
      </c>
      <c r="X203" s="61"/>
      <c r="Y203" s="61"/>
    </row>
    <row r="204">
      <c r="A204" s="21" t="s">
        <v>300</v>
      </c>
      <c r="B204" s="21">
        <v>1.5111841616E10</v>
      </c>
      <c r="C204" s="46">
        <v>0.0</v>
      </c>
      <c r="D204" s="57"/>
      <c r="E204" s="61">
        <v>3.0</v>
      </c>
      <c r="F204" s="61">
        <v>5.0</v>
      </c>
      <c r="G204" s="61">
        <v>8.0</v>
      </c>
      <c r="H204" s="74">
        <v>8.0</v>
      </c>
      <c r="I204" s="74">
        <v>7.0</v>
      </c>
      <c r="J204" s="74">
        <v>9.0</v>
      </c>
      <c r="K204" s="57">
        <f t="shared" ref="K204:M204" si="212">E204*H204</f>
        <v>24</v>
      </c>
      <c r="L204" s="57">
        <f t="shared" si="212"/>
        <v>35</v>
      </c>
      <c r="M204" s="24">
        <f t="shared" si="212"/>
        <v>72</v>
      </c>
      <c r="N204" s="48">
        <f t="shared" si="3"/>
        <v>131</v>
      </c>
      <c r="T204" s="21" t="s">
        <v>374</v>
      </c>
      <c r="W204" s="24">
        <v>48.0</v>
      </c>
      <c r="X204" s="61"/>
      <c r="Y204" s="61"/>
    </row>
    <row r="205">
      <c r="A205" s="21" t="s">
        <v>308</v>
      </c>
      <c r="B205" s="21">
        <v>1.5111841006E10</v>
      </c>
      <c r="C205" s="46">
        <v>0.0</v>
      </c>
      <c r="D205" s="57"/>
      <c r="E205" s="61">
        <v>4.0</v>
      </c>
      <c r="F205" s="61">
        <v>3.0</v>
      </c>
      <c r="G205" s="61">
        <v>8.0</v>
      </c>
      <c r="H205" s="74">
        <v>8.0</v>
      </c>
      <c r="I205" s="74">
        <v>7.0</v>
      </c>
      <c r="J205" s="74">
        <v>9.0</v>
      </c>
      <c r="K205" s="57">
        <f t="shared" ref="K205:M205" si="213">E205*H205</f>
        <v>32</v>
      </c>
      <c r="L205" s="57">
        <f t="shared" si="213"/>
        <v>21</v>
      </c>
      <c r="M205" s="24">
        <f t="shared" si="213"/>
        <v>72</v>
      </c>
      <c r="N205" s="48">
        <f t="shared" si="3"/>
        <v>125</v>
      </c>
      <c r="T205" s="21" t="s">
        <v>278</v>
      </c>
      <c r="W205" s="24">
        <v>47.0</v>
      </c>
      <c r="X205" s="61"/>
      <c r="Y205" s="61"/>
    </row>
    <row r="206">
      <c r="A206" s="21" t="s">
        <v>306</v>
      </c>
      <c r="B206" s="21">
        <v>1.055014001E11</v>
      </c>
      <c r="C206" s="46">
        <v>0.0</v>
      </c>
      <c r="D206" s="57"/>
      <c r="E206" s="61">
        <v>6.0</v>
      </c>
      <c r="F206" s="61">
        <v>6.0</v>
      </c>
      <c r="G206" s="61">
        <v>4.0</v>
      </c>
      <c r="H206" s="74">
        <v>8.0</v>
      </c>
      <c r="I206" s="74">
        <v>7.0</v>
      </c>
      <c r="J206" s="74">
        <v>9.0</v>
      </c>
      <c r="K206" s="57">
        <f t="shared" ref="K206:M206" si="214">E206*H206</f>
        <v>48</v>
      </c>
      <c r="L206" s="57">
        <f t="shared" si="214"/>
        <v>42</v>
      </c>
      <c r="M206" s="24">
        <f t="shared" si="214"/>
        <v>36</v>
      </c>
      <c r="N206" s="48">
        <f t="shared" si="3"/>
        <v>126</v>
      </c>
      <c r="T206" s="21" t="s">
        <v>301</v>
      </c>
      <c r="W206" s="24">
        <v>47.0</v>
      </c>
      <c r="X206" s="61"/>
      <c r="Y206" s="61"/>
    </row>
    <row r="207">
      <c r="A207" s="21" t="s">
        <v>225</v>
      </c>
      <c r="B207" s="21">
        <v>1.6111923007E11</v>
      </c>
      <c r="C207" s="46">
        <v>0.0</v>
      </c>
      <c r="D207" s="57"/>
      <c r="E207" s="61">
        <v>3.0</v>
      </c>
      <c r="F207" s="61">
        <v>4.0</v>
      </c>
      <c r="G207" s="61">
        <v>6.0</v>
      </c>
      <c r="H207" s="74">
        <v>8.0</v>
      </c>
      <c r="I207" s="74">
        <v>7.0</v>
      </c>
      <c r="J207" s="74">
        <v>9.0</v>
      </c>
      <c r="K207" s="57">
        <f t="shared" ref="K207:M207" si="215">E207*H207</f>
        <v>24</v>
      </c>
      <c r="L207" s="57">
        <f t="shared" si="215"/>
        <v>28</v>
      </c>
      <c r="M207" s="24">
        <f t="shared" si="215"/>
        <v>54</v>
      </c>
      <c r="N207" s="48">
        <f t="shared" si="3"/>
        <v>106</v>
      </c>
      <c r="T207" s="21" t="s">
        <v>270</v>
      </c>
      <c r="W207" s="24">
        <v>41.0</v>
      </c>
      <c r="X207" s="61"/>
      <c r="Y207" s="61"/>
    </row>
    <row r="208">
      <c r="A208" s="21" t="s">
        <v>192</v>
      </c>
      <c r="B208" s="21">
        <v>1.6112024009E11</v>
      </c>
      <c r="C208" s="46">
        <v>0.0</v>
      </c>
      <c r="D208" s="57"/>
      <c r="E208" s="61">
        <v>4.0</v>
      </c>
      <c r="F208" s="61">
        <v>8.0</v>
      </c>
      <c r="G208" s="61">
        <v>10.0</v>
      </c>
      <c r="H208" s="74">
        <v>8.0</v>
      </c>
      <c r="I208" s="74">
        <v>7.0</v>
      </c>
      <c r="J208" s="74">
        <v>9.0</v>
      </c>
      <c r="K208" s="57">
        <f t="shared" ref="K208:M208" si="216">E208*H208</f>
        <v>32</v>
      </c>
      <c r="L208" s="57">
        <f t="shared" si="216"/>
        <v>56</v>
      </c>
      <c r="M208" s="24">
        <f t="shared" si="216"/>
        <v>90</v>
      </c>
      <c r="N208" s="48">
        <f t="shared" si="3"/>
        <v>178</v>
      </c>
      <c r="T208" s="21" t="s">
        <v>121</v>
      </c>
      <c r="W208" s="24">
        <v>41.0</v>
      </c>
      <c r="X208" s="61"/>
      <c r="Y208" s="61"/>
    </row>
    <row r="209">
      <c r="A209" s="21" t="s">
        <v>99</v>
      </c>
      <c r="B209" s="21">
        <v>1.06500101201E11</v>
      </c>
      <c r="C209" s="46">
        <v>0.0</v>
      </c>
      <c r="D209" s="57"/>
      <c r="E209" s="61">
        <v>3.0</v>
      </c>
      <c r="F209" s="61">
        <v>6.0</v>
      </c>
      <c r="G209" s="61">
        <v>10.0</v>
      </c>
      <c r="H209" s="74">
        <v>8.0</v>
      </c>
      <c r="I209" s="74">
        <v>7.0</v>
      </c>
      <c r="J209" s="74">
        <v>9.0</v>
      </c>
      <c r="K209" s="57">
        <f t="shared" ref="K209:M209" si="217">E209*H209</f>
        <v>24</v>
      </c>
      <c r="L209" s="57">
        <f t="shared" si="217"/>
        <v>42</v>
      </c>
      <c r="M209" s="24">
        <f t="shared" si="217"/>
        <v>90</v>
      </c>
      <c r="N209" s="48">
        <f t="shared" si="3"/>
        <v>156</v>
      </c>
      <c r="T209" s="21" t="s">
        <v>273</v>
      </c>
      <c r="W209" s="24">
        <v>40.0</v>
      </c>
      <c r="X209" s="63"/>
      <c r="Y209" s="63"/>
    </row>
    <row r="210">
      <c r="A210" s="9" t="s">
        <v>115</v>
      </c>
      <c r="B210" s="9">
        <v>1.4110421048E10</v>
      </c>
      <c r="C210" s="9">
        <v>0.0</v>
      </c>
      <c r="D210" s="27"/>
      <c r="E210" s="63">
        <v>2.0</v>
      </c>
      <c r="F210" s="63">
        <v>6.0</v>
      </c>
      <c r="G210" s="63">
        <v>6.0</v>
      </c>
      <c r="H210" s="74">
        <v>8.0</v>
      </c>
      <c r="I210" s="74">
        <v>7.0</v>
      </c>
      <c r="J210" s="74">
        <v>9.0</v>
      </c>
      <c r="K210" s="57">
        <f t="shared" ref="K210:M210" si="218">E210*H210</f>
        <v>16</v>
      </c>
      <c r="L210" s="57">
        <f t="shared" si="218"/>
        <v>42</v>
      </c>
      <c r="M210" s="24">
        <f t="shared" si="218"/>
        <v>54</v>
      </c>
      <c r="N210" s="48">
        <f t="shared" si="3"/>
        <v>112</v>
      </c>
      <c r="T210" s="9" t="s">
        <v>124</v>
      </c>
      <c r="W210" s="24">
        <v>40.0</v>
      </c>
    </row>
    <row r="211">
      <c r="M211" s="36" t="s">
        <v>84</v>
      </c>
      <c r="N211" s="34">
        <f>MAX(N3:N210)</f>
        <v>211</v>
      </c>
      <c r="T211" s="48"/>
    </row>
    <row r="212">
      <c r="M212" s="36" t="s">
        <v>85</v>
      </c>
      <c r="N212" s="34">
        <f>MIN(N3:N210)</f>
        <v>40</v>
      </c>
      <c r="T212" s="48"/>
    </row>
    <row r="213">
      <c r="M213" s="36" t="s">
        <v>83</v>
      </c>
      <c r="N213" s="35">
        <f>AVERAGE(N3:N210)</f>
        <v>96.29807692</v>
      </c>
      <c r="T213" s="48"/>
    </row>
    <row r="214">
      <c r="M214" s="36" t="s">
        <v>182</v>
      </c>
      <c r="N214" s="34">
        <f>MEDIAN(N3:N210)</f>
        <v>89</v>
      </c>
      <c r="T214" s="48"/>
    </row>
    <row r="215">
      <c r="M215" s="21" t="s">
        <v>381</v>
      </c>
      <c r="N215" s="24">
        <f>COUNT(N3:N210)</f>
        <v>208</v>
      </c>
      <c r="T215" s="48"/>
    </row>
    <row r="216">
      <c r="T216" s="48"/>
    </row>
    <row r="217">
      <c r="T217" s="48"/>
    </row>
    <row r="218">
      <c r="T218" s="48"/>
    </row>
    <row r="219">
      <c r="T219" s="48"/>
    </row>
    <row r="220">
      <c r="T220" s="48"/>
    </row>
  </sheetData>
  <conditionalFormatting sqref="C1:C23 C25:C26 C28 C30:C31 C33:C41 C46:C60 C63:C68 C82:C83 C85:C90 C96:C1001">
    <cfRule type="containsText" dxfId="0" priority="1" operator="containsText" text="1">
      <formula>NOT(ISERROR(SEARCH(("1"),(C1))))</formula>
    </cfRule>
  </conditionalFormatting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workbookViewId="0">
      <pane xSplit="7.0" ySplit="2.0" topLeftCell="H3" activePane="bottomRight" state="frozen"/>
      <selection activeCell="H1" sqref="H1" pane="topRight"/>
      <selection activeCell="A3" sqref="A3" pane="bottomLeft"/>
      <selection activeCell="H3" sqref="H3" pane="bottomRight"/>
    </sheetView>
  </sheetViews>
  <sheetFormatPr customHeight="1" defaultColWidth="12.63" defaultRowHeight="15.75"/>
  <cols>
    <col customWidth="1" min="2" max="2" width="13.25"/>
    <col customWidth="1" min="7" max="7" width="13.88"/>
  </cols>
  <sheetData>
    <row r="1">
      <c r="A1" s="21" t="s">
        <v>65</v>
      </c>
      <c r="B1" s="39" t="s">
        <v>390</v>
      </c>
      <c r="C1" s="81"/>
      <c r="D1" s="81"/>
      <c r="F1" s="81">
        <f>230-2</f>
        <v>228</v>
      </c>
      <c r="G1" s="81" t="s">
        <v>391</v>
      </c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</row>
    <row r="2">
      <c r="A2" s="38" t="s">
        <v>87</v>
      </c>
      <c r="B2" s="54" t="s">
        <v>234</v>
      </c>
      <c r="C2" s="55" t="s">
        <v>392</v>
      </c>
      <c r="D2" s="55" t="s">
        <v>246</v>
      </c>
      <c r="E2" s="55" t="s">
        <v>384</v>
      </c>
      <c r="F2" s="55" t="s">
        <v>393</v>
      </c>
      <c r="G2" s="55" t="s">
        <v>394</v>
      </c>
      <c r="H2" s="82"/>
      <c r="I2" s="82"/>
      <c r="J2" s="82" t="s">
        <v>395</v>
      </c>
      <c r="K2" s="82" t="s">
        <v>396</v>
      </c>
      <c r="L2" s="21" t="s">
        <v>397</v>
      </c>
      <c r="M2" s="82" t="s">
        <v>398</v>
      </c>
      <c r="N2" s="82" t="s">
        <v>399</v>
      </c>
      <c r="O2" s="38"/>
      <c r="P2" s="38" t="s">
        <v>87</v>
      </c>
      <c r="Q2" s="82" t="s">
        <v>400</v>
      </c>
      <c r="R2" s="82" t="s">
        <v>401</v>
      </c>
      <c r="S2" s="82" t="s">
        <v>402</v>
      </c>
      <c r="T2" s="82"/>
      <c r="U2" s="82"/>
      <c r="V2" s="82"/>
      <c r="W2" s="82"/>
      <c r="X2" s="82"/>
      <c r="Y2" s="82"/>
      <c r="Z2" s="82"/>
    </row>
    <row r="3">
      <c r="A3" s="21" t="s">
        <v>247</v>
      </c>
      <c r="B3" s="67">
        <v>1.040002008E11</v>
      </c>
      <c r="C3" s="83">
        <v>1.0</v>
      </c>
      <c r="D3" s="83">
        <v>0.0</v>
      </c>
      <c r="E3" s="84">
        <v>0.0</v>
      </c>
      <c r="F3" s="85">
        <v>1.0</v>
      </c>
      <c r="G3" s="86">
        <v>1.0</v>
      </c>
      <c r="H3" s="21"/>
      <c r="I3" s="21" t="s">
        <v>403</v>
      </c>
      <c r="J3" s="21">
        <f>'1700s MCA'!N67</f>
        <v>156</v>
      </c>
      <c r="K3" s="24">
        <f>'L1 MCA'!N70</f>
        <v>200</v>
      </c>
      <c r="L3" s="23">
        <f>'M1 MCA'!N93</f>
        <v>200</v>
      </c>
      <c r="M3" s="21">
        <f>'SLR1 MCA'!N219</f>
        <v>211</v>
      </c>
      <c r="N3" s="21">
        <f>'SLR3 MCA'!N211</f>
        <v>211</v>
      </c>
      <c r="O3" s="21"/>
      <c r="P3" s="21" t="s">
        <v>247</v>
      </c>
      <c r="Q3" s="46">
        <v>2.0</v>
      </c>
      <c r="R3" s="46">
        <v>3.0</v>
      </c>
      <c r="S3" s="46">
        <v>8.0</v>
      </c>
      <c r="T3" s="21"/>
      <c r="U3" s="21"/>
      <c r="V3" s="21"/>
      <c r="W3" s="21"/>
      <c r="X3" s="21"/>
      <c r="Y3" s="21"/>
      <c r="Z3" s="21"/>
    </row>
    <row r="4">
      <c r="A4" s="21" t="s">
        <v>185</v>
      </c>
      <c r="B4" s="44">
        <v>1.055072011E11</v>
      </c>
      <c r="C4" s="30">
        <v>1.0</v>
      </c>
      <c r="D4" s="30">
        <v>0.0</v>
      </c>
      <c r="E4" s="30">
        <v>0.0</v>
      </c>
      <c r="F4" s="45">
        <v>0.0</v>
      </c>
      <c r="G4" s="45">
        <v>1.0</v>
      </c>
      <c r="H4" s="21"/>
      <c r="I4" s="21" t="s">
        <v>404</v>
      </c>
      <c r="J4" s="21">
        <f>'1700s MCA'!N68</f>
        <v>58</v>
      </c>
      <c r="K4" s="24">
        <f>'L1 MCA'!N71</f>
        <v>40</v>
      </c>
      <c r="L4" s="23">
        <f>'M1 MCA'!N94</f>
        <v>57</v>
      </c>
      <c r="M4" s="21">
        <f>'SLR1 MCA'!N220</f>
        <v>40</v>
      </c>
      <c r="N4" s="21">
        <f>'SLR3 MCA'!N212</f>
        <v>40</v>
      </c>
      <c r="O4" s="21"/>
      <c r="P4" s="21" t="s">
        <v>185</v>
      </c>
      <c r="Q4" s="46">
        <v>10.0</v>
      </c>
      <c r="R4" s="46">
        <v>3.0</v>
      </c>
      <c r="S4" s="46">
        <v>6.0</v>
      </c>
      <c r="T4" s="21"/>
      <c r="U4" s="21"/>
      <c r="V4" s="21"/>
      <c r="W4" s="21"/>
      <c r="X4" s="21"/>
      <c r="Y4" s="21"/>
      <c r="Z4" s="21"/>
    </row>
    <row r="5">
      <c r="A5" s="21" t="s">
        <v>90</v>
      </c>
      <c r="B5" s="44">
        <v>1.6111922008E11</v>
      </c>
      <c r="C5" s="30">
        <v>0.0</v>
      </c>
      <c r="D5" s="30">
        <v>0.0</v>
      </c>
      <c r="E5" s="30">
        <v>0.0</v>
      </c>
      <c r="F5" s="45">
        <v>0.0</v>
      </c>
      <c r="G5" s="45">
        <v>1.0</v>
      </c>
      <c r="I5" s="21" t="s">
        <v>405</v>
      </c>
      <c r="J5" s="28">
        <f>'1700s MCA'!N69</f>
        <v>78.671875</v>
      </c>
      <c r="K5" s="23">
        <f>'L1 MCA'!N72</f>
        <v>78.71641791</v>
      </c>
      <c r="L5" s="23">
        <f>'M1 MCA'!N95</f>
        <v>91.13333333</v>
      </c>
      <c r="M5" s="28">
        <f>'SLR1 MCA'!N221</f>
        <v>96.52093023</v>
      </c>
      <c r="N5" s="28">
        <f>'SLR3 MCA'!N213</f>
        <v>96.29807692</v>
      </c>
      <c r="O5" s="21"/>
      <c r="P5" s="21" t="s">
        <v>90</v>
      </c>
      <c r="Q5" s="9">
        <v>5.0</v>
      </c>
      <c r="R5" s="9">
        <v>10.0</v>
      </c>
      <c r="S5" s="9">
        <v>10.0</v>
      </c>
    </row>
    <row r="6">
      <c r="A6" s="21" t="s">
        <v>102</v>
      </c>
      <c r="B6" s="29">
        <v>1.03000201501E11</v>
      </c>
      <c r="C6" s="87">
        <v>0.0</v>
      </c>
      <c r="D6" s="30">
        <v>0.0</v>
      </c>
      <c r="E6" s="30">
        <v>0.0</v>
      </c>
      <c r="F6" s="45">
        <v>0.0</v>
      </c>
      <c r="G6" s="45">
        <v>1.0</v>
      </c>
      <c r="I6" s="21" t="s">
        <v>406</v>
      </c>
      <c r="J6" s="21">
        <f>'1700s MCA'!N70</f>
        <v>73</v>
      </c>
      <c r="K6" s="24">
        <f>'L1 MCA'!N73</f>
        <v>71</v>
      </c>
      <c r="L6" s="23">
        <f>'M1 MCA'!N96</f>
        <v>81</v>
      </c>
      <c r="M6" s="21">
        <f>'SLR1 MCA'!N222</f>
        <v>89</v>
      </c>
      <c r="N6" s="21">
        <f>'SLR3 MCA'!N214</f>
        <v>89</v>
      </c>
      <c r="O6" s="21"/>
      <c r="P6" s="21" t="s">
        <v>102</v>
      </c>
      <c r="Q6" s="9">
        <v>3.0</v>
      </c>
      <c r="R6" s="9">
        <v>4.0</v>
      </c>
      <c r="S6" s="9">
        <v>8.0</v>
      </c>
    </row>
    <row r="7">
      <c r="A7" s="21" t="s">
        <v>106</v>
      </c>
      <c r="B7" s="29">
        <v>1.030003E11</v>
      </c>
      <c r="C7" s="87">
        <v>0.0</v>
      </c>
      <c r="D7" s="30">
        <v>0.0</v>
      </c>
      <c r="E7" s="30">
        <v>0.0</v>
      </c>
      <c r="F7" s="45">
        <v>0.0</v>
      </c>
      <c r="G7" s="45">
        <v>1.0</v>
      </c>
      <c r="I7" s="21" t="s">
        <v>407</v>
      </c>
      <c r="J7" s="21">
        <f>'1700s MCA'!N71</f>
        <v>64</v>
      </c>
      <c r="K7" s="24">
        <f>'L1 MCA'!N74</f>
        <v>67</v>
      </c>
      <c r="L7" s="23">
        <f>'M1 MCA'!N97</f>
        <v>90</v>
      </c>
      <c r="M7" s="21">
        <f>'SLR1 MCA'!N223</f>
        <v>215</v>
      </c>
      <c r="N7" s="21">
        <f>'SLR3 MCA'!N215</f>
        <v>208</v>
      </c>
      <c r="O7" s="21"/>
      <c r="P7" s="21" t="s">
        <v>106</v>
      </c>
      <c r="Q7" s="9">
        <v>2.0</v>
      </c>
      <c r="R7" s="9">
        <v>4.0</v>
      </c>
      <c r="S7" s="9">
        <v>8.0</v>
      </c>
    </row>
    <row r="8">
      <c r="A8" s="21" t="s">
        <v>252</v>
      </c>
      <c r="B8" s="29">
        <v>1.03000700101E11</v>
      </c>
      <c r="C8" s="87">
        <v>1.0</v>
      </c>
      <c r="D8" s="30">
        <v>0.0</v>
      </c>
      <c r="E8" s="30">
        <v>0.0</v>
      </c>
      <c r="F8" s="45">
        <v>1.0</v>
      </c>
      <c r="G8" s="45">
        <v>1.0</v>
      </c>
      <c r="O8" s="21"/>
      <c r="P8" s="21" t="s">
        <v>252</v>
      </c>
      <c r="Q8" s="21">
        <v>3.0</v>
      </c>
      <c r="R8" s="21">
        <v>3.0</v>
      </c>
      <c r="S8" s="21">
        <v>8.0</v>
      </c>
    </row>
    <row r="9">
      <c r="A9" s="21" t="s">
        <v>111</v>
      </c>
      <c r="B9" s="29">
        <v>1.030008001E11</v>
      </c>
      <c r="C9" s="87">
        <v>0.0</v>
      </c>
      <c r="D9" s="30">
        <v>0.0</v>
      </c>
      <c r="E9" s="30">
        <v>0.0</v>
      </c>
      <c r="F9" s="45">
        <v>0.0</v>
      </c>
      <c r="G9" s="45">
        <v>1.0</v>
      </c>
      <c r="O9" s="21"/>
      <c r="P9" s="21" t="s">
        <v>111</v>
      </c>
      <c r="Q9" s="9">
        <v>2.0</v>
      </c>
      <c r="R9" s="9">
        <v>3.0</v>
      </c>
      <c r="S9" s="9">
        <v>8.0</v>
      </c>
    </row>
    <row r="10">
      <c r="A10" s="21" t="s">
        <v>108</v>
      </c>
      <c r="B10" s="29">
        <v>1.03000801101E11</v>
      </c>
      <c r="C10" s="87">
        <v>0.0</v>
      </c>
      <c r="D10" s="30">
        <v>0.0</v>
      </c>
      <c r="E10" s="30">
        <v>0.0</v>
      </c>
      <c r="F10" s="45">
        <v>0.0</v>
      </c>
      <c r="G10" s="45">
        <v>1.0</v>
      </c>
      <c r="O10" s="21"/>
      <c r="P10" s="21" t="s">
        <v>108</v>
      </c>
      <c r="Q10" s="9">
        <v>3.0</v>
      </c>
      <c r="R10" s="9">
        <v>4.0</v>
      </c>
      <c r="S10" s="9">
        <v>8.0</v>
      </c>
    </row>
    <row r="11">
      <c r="A11" s="21" t="s">
        <v>235</v>
      </c>
      <c r="B11" s="29">
        <v>1.070025E11</v>
      </c>
      <c r="C11" s="87">
        <v>1.0</v>
      </c>
      <c r="D11" s="30">
        <v>0.0</v>
      </c>
      <c r="E11" s="30">
        <v>0.0</v>
      </c>
      <c r="F11" s="45">
        <v>1.0</v>
      </c>
      <c r="G11" s="45">
        <v>0.0</v>
      </c>
      <c r="O11" s="21"/>
      <c r="P11" s="21" t="s">
        <v>235</v>
      </c>
      <c r="Q11" s="46">
        <v>4.0</v>
      </c>
      <c r="R11" s="46">
        <v>5.0</v>
      </c>
      <c r="S11" s="46">
        <v>8.0</v>
      </c>
    </row>
    <row r="12">
      <c r="A12" s="21" t="s">
        <v>196</v>
      </c>
      <c r="B12" s="29">
        <v>1.025002007E11</v>
      </c>
      <c r="C12" s="9">
        <v>1.0</v>
      </c>
      <c r="D12" s="30">
        <v>0.0</v>
      </c>
      <c r="E12" s="30">
        <v>0.0</v>
      </c>
      <c r="F12" s="45">
        <v>0.0</v>
      </c>
      <c r="G12" s="45">
        <v>1.0</v>
      </c>
      <c r="O12" s="21"/>
      <c r="P12" s="21" t="s">
        <v>196</v>
      </c>
      <c r="Q12" s="46">
        <v>8.0</v>
      </c>
      <c r="R12" s="46">
        <v>3.0</v>
      </c>
      <c r="S12" s="46">
        <v>4.0</v>
      </c>
    </row>
    <row r="13">
      <c r="A13" s="21" t="s">
        <v>200</v>
      </c>
      <c r="B13" s="29">
        <v>1.025011005E11</v>
      </c>
      <c r="C13" s="9">
        <v>1.0</v>
      </c>
      <c r="D13" s="30">
        <v>0.0</v>
      </c>
      <c r="E13" s="30">
        <v>0.0</v>
      </c>
      <c r="F13" s="45">
        <v>0.0</v>
      </c>
      <c r="G13" s="45">
        <v>1.0</v>
      </c>
      <c r="O13" s="21"/>
      <c r="P13" s="21" t="s">
        <v>200</v>
      </c>
      <c r="Q13" s="46">
        <v>6.0</v>
      </c>
      <c r="R13" s="46">
        <v>3.0</v>
      </c>
      <c r="S13" s="46">
        <v>4.0</v>
      </c>
    </row>
    <row r="14">
      <c r="A14" s="21" t="s">
        <v>202</v>
      </c>
      <c r="B14" s="29">
        <v>1.025011011E11</v>
      </c>
      <c r="C14" s="9">
        <v>1.0</v>
      </c>
      <c r="D14" s="30">
        <v>0.0</v>
      </c>
      <c r="E14" s="30">
        <v>0.0</v>
      </c>
      <c r="F14" s="45">
        <v>0.0</v>
      </c>
      <c r="G14" s="45">
        <v>1.0</v>
      </c>
      <c r="O14" s="21"/>
      <c r="P14" s="21" t="s">
        <v>202</v>
      </c>
      <c r="Q14" s="46">
        <v>5.0</v>
      </c>
      <c r="R14" s="46">
        <v>2.0</v>
      </c>
      <c r="S14" s="46">
        <v>4.0</v>
      </c>
    </row>
    <row r="15">
      <c r="A15" s="21" t="s">
        <v>205</v>
      </c>
      <c r="B15" s="29">
        <v>1.02501200601E11</v>
      </c>
      <c r="C15" s="9">
        <v>1.0</v>
      </c>
      <c r="D15" s="30">
        <v>0.0</v>
      </c>
      <c r="E15" s="30">
        <v>0.0</v>
      </c>
      <c r="F15" s="45">
        <v>0.0</v>
      </c>
      <c r="G15" s="45">
        <v>0.0</v>
      </c>
      <c r="O15" s="21"/>
      <c r="P15" s="21" t="s">
        <v>205</v>
      </c>
      <c r="Q15" s="46">
        <v>9.0</v>
      </c>
      <c r="R15" s="46">
        <v>2.0</v>
      </c>
      <c r="S15" s="46">
        <v>4.0</v>
      </c>
    </row>
    <row r="16">
      <c r="A16" s="21" t="s">
        <v>209</v>
      </c>
      <c r="B16" s="29">
        <v>1.02501900102E11</v>
      </c>
      <c r="C16" s="9" t="s">
        <v>408</v>
      </c>
      <c r="D16" s="30">
        <v>0.0</v>
      </c>
      <c r="E16" s="30">
        <v>0.0</v>
      </c>
      <c r="F16" s="45">
        <v>0.0</v>
      </c>
      <c r="G16" s="45">
        <v>0.0</v>
      </c>
      <c r="O16" s="21"/>
      <c r="P16" s="21" t="s">
        <v>209</v>
      </c>
      <c r="Q16" s="46">
        <v>8.0</v>
      </c>
      <c r="R16" s="46">
        <v>3.0</v>
      </c>
      <c r="S16" s="46">
        <v>4.0</v>
      </c>
    </row>
    <row r="17">
      <c r="A17" s="21" t="s">
        <v>211</v>
      </c>
      <c r="B17" s="29">
        <v>1.025059005E11</v>
      </c>
      <c r="C17" s="30">
        <v>1.0</v>
      </c>
      <c r="D17" s="30">
        <v>0.0</v>
      </c>
      <c r="E17" s="30">
        <v>0.0</v>
      </c>
      <c r="F17" s="45">
        <v>0.0</v>
      </c>
      <c r="G17" s="45">
        <v>0.0</v>
      </c>
      <c r="O17" s="21"/>
      <c r="P17" s="21" t="s">
        <v>211</v>
      </c>
      <c r="Q17" s="46">
        <v>6.0</v>
      </c>
      <c r="R17" s="46">
        <v>5.0</v>
      </c>
      <c r="S17" s="46">
        <v>6.0</v>
      </c>
    </row>
    <row r="18">
      <c r="A18" s="21" t="s">
        <v>266</v>
      </c>
      <c r="B18" s="29">
        <v>1.030005001E11</v>
      </c>
      <c r="C18" s="30">
        <v>1.0</v>
      </c>
      <c r="D18" s="30">
        <v>0.0</v>
      </c>
      <c r="E18" s="30">
        <v>0.0</v>
      </c>
      <c r="F18" s="45">
        <v>1.0</v>
      </c>
      <c r="G18" s="45">
        <v>1.0</v>
      </c>
      <c r="O18" s="21"/>
      <c r="P18" s="21" t="s">
        <v>266</v>
      </c>
      <c r="Q18" s="9">
        <v>2.0</v>
      </c>
      <c r="R18" s="9">
        <v>3.0</v>
      </c>
      <c r="S18" s="9">
        <v>4.0</v>
      </c>
    </row>
    <row r="19">
      <c r="A19" s="21" t="s">
        <v>267</v>
      </c>
      <c r="B19" s="29">
        <v>1.030005004E11</v>
      </c>
      <c r="C19" s="30">
        <v>1.0</v>
      </c>
      <c r="D19" s="30">
        <v>0.0</v>
      </c>
      <c r="E19" s="30">
        <v>0.0</v>
      </c>
      <c r="F19" s="45">
        <v>1.0</v>
      </c>
      <c r="G19" s="45">
        <v>1.0</v>
      </c>
      <c r="O19" s="21"/>
      <c r="P19" s="21" t="s">
        <v>267</v>
      </c>
      <c r="Q19" s="46">
        <v>1.0</v>
      </c>
      <c r="R19" s="46">
        <v>1.0</v>
      </c>
      <c r="S19" s="46">
        <v>4.0</v>
      </c>
    </row>
    <row r="20">
      <c r="A20" s="21" t="s">
        <v>270</v>
      </c>
      <c r="B20" s="29">
        <v>1.040001001E11</v>
      </c>
      <c r="C20" s="30">
        <v>1.0</v>
      </c>
      <c r="D20" s="30">
        <v>0.0</v>
      </c>
      <c r="E20" s="30">
        <v>0.0</v>
      </c>
      <c r="F20" s="45">
        <v>1.0</v>
      </c>
      <c r="G20" s="45">
        <v>1.0</v>
      </c>
      <c r="O20" s="21"/>
      <c r="P20" s="21" t="s">
        <v>270</v>
      </c>
      <c r="Q20" s="46">
        <v>2.0</v>
      </c>
      <c r="R20" s="46">
        <v>1.0</v>
      </c>
      <c r="S20" s="46">
        <v>2.0</v>
      </c>
    </row>
    <row r="21">
      <c r="A21" s="21" t="s">
        <v>121</v>
      </c>
      <c r="B21" s="29">
        <v>1.040004005E11</v>
      </c>
      <c r="C21" s="30">
        <v>0.0</v>
      </c>
      <c r="D21" s="30">
        <v>0.0</v>
      </c>
      <c r="E21" s="30">
        <v>0.0</v>
      </c>
      <c r="F21" s="45">
        <v>1.0</v>
      </c>
      <c r="G21" s="45">
        <v>1.0</v>
      </c>
      <c r="O21" s="21"/>
      <c r="P21" s="21" t="s">
        <v>121</v>
      </c>
      <c r="Q21" s="9">
        <v>2.0</v>
      </c>
      <c r="R21" s="9">
        <v>1.0</v>
      </c>
      <c r="S21" s="9">
        <v>2.0</v>
      </c>
    </row>
    <row r="22">
      <c r="A22" s="21" t="s">
        <v>273</v>
      </c>
      <c r="B22" s="29">
        <v>1.040004013E11</v>
      </c>
      <c r="C22" s="30">
        <v>1.0</v>
      </c>
      <c r="D22" s="30">
        <v>0.0</v>
      </c>
      <c r="E22" s="30">
        <v>0.0</v>
      </c>
      <c r="F22" s="45">
        <v>1.0</v>
      </c>
      <c r="G22" s="45">
        <v>1.0</v>
      </c>
      <c r="O22" s="21"/>
      <c r="P22" s="21" t="s">
        <v>273</v>
      </c>
      <c r="Q22" s="46">
        <v>1.0</v>
      </c>
      <c r="R22" s="46">
        <v>2.0</v>
      </c>
      <c r="S22" s="46">
        <v>2.0</v>
      </c>
    </row>
    <row r="23">
      <c r="A23" s="21" t="s">
        <v>124</v>
      </c>
      <c r="B23" s="29">
        <v>1.045015001E11</v>
      </c>
      <c r="C23" s="30">
        <v>0.0</v>
      </c>
      <c r="D23" s="30">
        <v>0.0</v>
      </c>
      <c r="E23" s="30">
        <v>0.0</v>
      </c>
      <c r="F23" s="45">
        <v>1.0</v>
      </c>
      <c r="G23" s="45">
        <v>1.0</v>
      </c>
      <c r="O23" s="21"/>
      <c r="P23" s="21" t="s">
        <v>124</v>
      </c>
      <c r="Q23" s="9">
        <v>1.0</v>
      </c>
      <c r="R23" s="9">
        <v>2.0</v>
      </c>
      <c r="S23" s="9">
        <v>2.0</v>
      </c>
    </row>
    <row r="24">
      <c r="A24" s="21" t="s">
        <v>278</v>
      </c>
      <c r="B24" s="29">
        <v>1.04501500201E11</v>
      </c>
      <c r="C24" s="30">
        <v>1.0</v>
      </c>
      <c r="D24" s="30">
        <v>0.0</v>
      </c>
      <c r="E24" s="30">
        <v>0.0</v>
      </c>
      <c r="F24" s="45">
        <v>1.0</v>
      </c>
      <c r="G24" s="45">
        <v>1.0</v>
      </c>
      <c r="O24" s="21"/>
      <c r="P24" s="21" t="s">
        <v>278</v>
      </c>
      <c r="Q24" s="46">
        <v>1.0</v>
      </c>
      <c r="R24" s="46">
        <v>3.0</v>
      </c>
      <c r="S24" s="46">
        <v>2.0</v>
      </c>
    </row>
    <row r="25">
      <c r="A25" s="21" t="s">
        <v>280</v>
      </c>
      <c r="B25" s="29">
        <v>1.04502000001E11</v>
      </c>
      <c r="C25" s="30">
        <v>1.0</v>
      </c>
      <c r="D25" s="30">
        <v>0.0</v>
      </c>
      <c r="E25" s="30">
        <v>0.0</v>
      </c>
      <c r="F25" s="45">
        <v>1.0</v>
      </c>
      <c r="G25" s="45">
        <v>1.0</v>
      </c>
      <c r="O25" s="21"/>
      <c r="P25" s="21" t="s">
        <v>280</v>
      </c>
      <c r="Q25" s="46">
        <v>2.0</v>
      </c>
      <c r="R25" s="46">
        <v>7.0</v>
      </c>
      <c r="S25" s="46">
        <v>6.0</v>
      </c>
    </row>
    <row r="26">
      <c r="A26" s="21" t="s">
        <v>127</v>
      </c>
      <c r="B26" s="29">
        <v>1.045026001E11</v>
      </c>
      <c r="C26" s="30">
        <v>0.0</v>
      </c>
      <c r="D26" s="30">
        <v>0.0</v>
      </c>
      <c r="E26" s="30">
        <v>0.0</v>
      </c>
      <c r="F26" s="45">
        <v>1.0</v>
      </c>
      <c r="G26" s="45">
        <v>1.0</v>
      </c>
      <c r="O26" s="21"/>
      <c r="P26" s="21" t="s">
        <v>127</v>
      </c>
      <c r="Q26" s="9">
        <v>1.0</v>
      </c>
      <c r="R26" s="9">
        <v>3.0</v>
      </c>
      <c r="S26" s="9">
        <v>4.0</v>
      </c>
    </row>
    <row r="27">
      <c r="A27" s="21" t="s">
        <v>283</v>
      </c>
      <c r="B27" s="29">
        <v>1.055020001E11</v>
      </c>
      <c r="C27" s="30">
        <v>1.0</v>
      </c>
      <c r="D27" s="30">
        <v>0.0</v>
      </c>
      <c r="E27" s="30">
        <v>1.0</v>
      </c>
      <c r="F27" s="45">
        <v>1.0</v>
      </c>
      <c r="G27" s="45">
        <v>1.0</v>
      </c>
      <c r="O27" s="21"/>
      <c r="P27" s="21" t="s">
        <v>283</v>
      </c>
    </row>
    <row r="28">
      <c r="A28" s="21" t="s">
        <v>285</v>
      </c>
      <c r="B28" s="29">
        <v>1.055034006E11</v>
      </c>
      <c r="C28" s="30">
        <v>1.0</v>
      </c>
      <c r="D28" s="30">
        <v>0.0</v>
      </c>
      <c r="E28" s="30">
        <v>0.0</v>
      </c>
      <c r="F28" s="45">
        <v>1.0</v>
      </c>
      <c r="G28" s="45">
        <v>1.0</v>
      </c>
      <c r="O28" s="21"/>
      <c r="P28" s="21" t="s">
        <v>285</v>
      </c>
      <c r="Q28" s="46">
        <v>7.0</v>
      </c>
      <c r="R28" s="46">
        <v>5.0</v>
      </c>
      <c r="S28" s="46">
        <v>4.0</v>
      </c>
    </row>
    <row r="29">
      <c r="A29" s="21" t="s">
        <v>286</v>
      </c>
      <c r="B29" s="29">
        <v>1.055056001E11</v>
      </c>
      <c r="C29" s="30">
        <v>1.0</v>
      </c>
      <c r="D29" s="30">
        <v>0.0</v>
      </c>
      <c r="E29" s="30">
        <v>0.0</v>
      </c>
      <c r="F29" s="45">
        <v>1.0</v>
      </c>
      <c r="G29" s="45">
        <v>1.0</v>
      </c>
      <c r="O29" s="21"/>
      <c r="P29" s="21" t="s">
        <v>286</v>
      </c>
      <c r="Q29" s="46">
        <v>8.0</v>
      </c>
      <c r="R29" s="46">
        <v>5.0</v>
      </c>
      <c r="S29" s="46">
        <v>4.0</v>
      </c>
    </row>
    <row r="30">
      <c r="A30" s="21" t="s">
        <v>287</v>
      </c>
      <c r="B30" s="29">
        <v>1.05505600401E11</v>
      </c>
      <c r="C30" s="30">
        <v>1.0</v>
      </c>
      <c r="D30" s="30">
        <v>0.0</v>
      </c>
      <c r="E30" s="30">
        <v>0.0</v>
      </c>
      <c r="F30" s="45">
        <v>1.0</v>
      </c>
      <c r="G30" s="45">
        <v>1.0</v>
      </c>
      <c r="O30" s="21"/>
      <c r="P30" s="21" t="s">
        <v>287</v>
      </c>
      <c r="Q30" s="46">
        <v>8.0</v>
      </c>
      <c r="R30" s="46">
        <v>2.0</v>
      </c>
      <c r="S30" s="46">
        <v>6.0</v>
      </c>
    </row>
    <row r="31">
      <c r="A31" s="21" t="s">
        <v>288</v>
      </c>
      <c r="B31" s="29">
        <v>1.055057003E11</v>
      </c>
      <c r="C31" s="30">
        <v>1.0</v>
      </c>
      <c r="D31" s="30">
        <v>0.0</v>
      </c>
      <c r="E31" s="30">
        <v>0.0</v>
      </c>
      <c r="F31" s="45">
        <v>1.0</v>
      </c>
      <c r="G31" s="45">
        <v>1.0</v>
      </c>
      <c r="O31" s="21"/>
      <c r="P31" s="21" t="s">
        <v>288</v>
      </c>
      <c r="Q31" s="46">
        <v>2.0</v>
      </c>
      <c r="R31" s="46">
        <v>2.0</v>
      </c>
      <c r="S31" s="46">
        <v>6.0</v>
      </c>
    </row>
    <row r="32">
      <c r="A32" s="21" t="s">
        <v>289</v>
      </c>
      <c r="B32" s="29">
        <v>1.060004007E11</v>
      </c>
      <c r="C32" s="30">
        <v>1.0</v>
      </c>
      <c r="D32" s="30">
        <v>0.0</v>
      </c>
      <c r="E32" s="30">
        <v>0.0</v>
      </c>
      <c r="F32" s="45">
        <v>1.0</v>
      </c>
      <c r="G32" s="45">
        <v>1.0</v>
      </c>
      <c r="O32" s="21"/>
      <c r="P32" s="21" t="s">
        <v>289</v>
      </c>
      <c r="Q32" s="46">
        <v>3.0</v>
      </c>
      <c r="R32" s="46">
        <v>2.0</v>
      </c>
      <c r="S32" s="46">
        <v>2.0</v>
      </c>
    </row>
    <row r="33">
      <c r="A33" s="21" t="s">
        <v>409</v>
      </c>
      <c r="B33" s="29">
        <v>1.060006003E11</v>
      </c>
      <c r="C33" s="30">
        <v>1.0</v>
      </c>
      <c r="D33" s="30">
        <v>0.0</v>
      </c>
      <c r="E33" s="30">
        <v>1.0</v>
      </c>
      <c r="F33" s="45">
        <v>1.0</v>
      </c>
      <c r="G33" s="45">
        <v>1.0</v>
      </c>
      <c r="O33" s="21"/>
      <c r="P33" s="21" t="s">
        <v>409</v>
      </c>
    </row>
    <row r="34">
      <c r="A34" s="21" t="s">
        <v>410</v>
      </c>
      <c r="B34" s="29">
        <v>1.060006005E11</v>
      </c>
      <c r="C34" s="30">
        <v>1.0</v>
      </c>
      <c r="D34" s="30">
        <v>0.0</v>
      </c>
      <c r="E34" s="30">
        <v>1.0</v>
      </c>
      <c r="F34" s="45">
        <v>1.0</v>
      </c>
      <c r="G34" s="45">
        <v>1.0</v>
      </c>
      <c r="O34" s="21"/>
      <c r="P34" s="21" t="s">
        <v>410</v>
      </c>
    </row>
    <row r="35">
      <c r="A35" s="21" t="s">
        <v>215</v>
      </c>
      <c r="B35" s="29">
        <v>6.16110732004E11</v>
      </c>
      <c r="C35" s="30">
        <v>1.0</v>
      </c>
      <c r="D35" s="30">
        <v>0.0</v>
      </c>
      <c r="E35" s="30">
        <v>0.0</v>
      </c>
      <c r="F35" s="45">
        <v>0.0</v>
      </c>
      <c r="G35" s="45">
        <v>1.0</v>
      </c>
      <c r="O35" s="21"/>
      <c r="P35" s="21" t="s">
        <v>215</v>
      </c>
      <c r="Q35" s="46">
        <v>7.0</v>
      </c>
      <c r="R35" s="46">
        <v>3.0</v>
      </c>
      <c r="S35" s="46">
        <v>2.0</v>
      </c>
    </row>
    <row r="36">
      <c r="A36" s="21" t="s">
        <v>238</v>
      </c>
      <c r="B36" s="29">
        <v>6.16111832001E11</v>
      </c>
      <c r="C36" s="30">
        <v>1.0</v>
      </c>
      <c r="D36" s="30">
        <v>0.0</v>
      </c>
      <c r="E36" s="30">
        <v>0.0</v>
      </c>
      <c r="F36" s="45">
        <v>1.0</v>
      </c>
      <c r="G36" s="45">
        <v>0.0</v>
      </c>
      <c r="O36" s="21"/>
      <c r="P36" s="21" t="s">
        <v>238</v>
      </c>
      <c r="Q36" s="46">
        <v>4.0</v>
      </c>
      <c r="R36" s="46">
        <v>2.0</v>
      </c>
      <c r="S36" s="46">
        <v>2.0</v>
      </c>
    </row>
    <row r="37">
      <c r="A37" s="21" t="s">
        <v>295</v>
      </c>
      <c r="B37" s="29">
        <v>7.435002E11</v>
      </c>
      <c r="C37" s="30">
        <v>1.0</v>
      </c>
      <c r="D37" s="30">
        <v>0.0</v>
      </c>
      <c r="E37" s="30">
        <v>0.0</v>
      </c>
      <c r="F37" s="45">
        <v>1.0</v>
      </c>
      <c r="G37" s="45">
        <v>1.0</v>
      </c>
      <c r="O37" s="21"/>
      <c r="P37" s="21" t="s">
        <v>295</v>
      </c>
      <c r="Q37" s="46">
        <v>8.0</v>
      </c>
      <c r="R37" s="46">
        <v>2.0</v>
      </c>
      <c r="S37" s="46">
        <v>2.0</v>
      </c>
    </row>
    <row r="38">
      <c r="A38" s="21" t="s">
        <v>297</v>
      </c>
      <c r="B38" s="29">
        <v>7.435008E11</v>
      </c>
      <c r="C38" s="30">
        <v>1.0</v>
      </c>
      <c r="D38" s="30">
        <v>0.0</v>
      </c>
      <c r="E38" s="30">
        <v>0.0</v>
      </c>
      <c r="F38" s="45">
        <v>1.0</v>
      </c>
      <c r="G38" s="45">
        <v>1.0</v>
      </c>
      <c r="O38" s="21"/>
      <c r="P38" s="21" t="s">
        <v>297</v>
      </c>
      <c r="Q38" s="46">
        <v>3.0</v>
      </c>
      <c r="R38" s="46">
        <v>2.0</v>
      </c>
      <c r="S38" s="46">
        <v>4.0</v>
      </c>
    </row>
    <row r="39">
      <c r="A39" s="21" t="s">
        <v>299</v>
      </c>
      <c r="B39" s="29">
        <v>7.435084E11</v>
      </c>
      <c r="C39" s="30">
        <v>1.0</v>
      </c>
      <c r="D39" s="30">
        <v>0.0</v>
      </c>
      <c r="E39" s="30">
        <v>0.0</v>
      </c>
      <c r="F39" s="45">
        <v>1.0</v>
      </c>
      <c r="G39" s="45">
        <v>1.0</v>
      </c>
      <c r="O39" s="21"/>
      <c r="P39" s="21" t="s">
        <v>299</v>
      </c>
      <c r="Q39" s="21">
        <v>9.0</v>
      </c>
      <c r="R39" s="21">
        <v>2.0</v>
      </c>
      <c r="S39" s="21">
        <v>4.0</v>
      </c>
    </row>
    <row r="40">
      <c r="A40" s="21" t="s">
        <v>301</v>
      </c>
      <c r="B40" s="29">
        <v>7.105000011E11</v>
      </c>
      <c r="C40" s="30">
        <v>1.0</v>
      </c>
      <c r="D40" s="30">
        <v>0.0</v>
      </c>
      <c r="E40" s="30">
        <v>0.0</v>
      </c>
      <c r="F40" s="45">
        <v>1.0</v>
      </c>
      <c r="G40" s="45">
        <v>1.0</v>
      </c>
      <c r="O40" s="21"/>
      <c r="P40" s="9" t="s">
        <v>301</v>
      </c>
      <c r="Q40" s="9">
        <v>1.0</v>
      </c>
      <c r="R40" s="9">
        <v>3.0</v>
      </c>
      <c r="S40" s="9">
        <v>2.0</v>
      </c>
    </row>
    <row r="41">
      <c r="A41" s="21" t="s">
        <v>129</v>
      </c>
      <c r="B41" s="29">
        <v>7.106000013E11</v>
      </c>
      <c r="C41" s="30">
        <v>0.0</v>
      </c>
      <c r="D41" s="30">
        <v>0.0</v>
      </c>
      <c r="E41" s="30">
        <v>0.0</v>
      </c>
      <c r="F41" s="45">
        <v>1.0</v>
      </c>
      <c r="G41" s="45">
        <v>1.0</v>
      </c>
      <c r="O41" s="21"/>
      <c r="P41" s="9" t="s">
        <v>129</v>
      </c>
      <c r="Q41" s="9">
        <v>4.0</v>
      </c>
      <c r="R41" s="9">
        <v>3.0</v>
      </c>
      <c r="S41" s="9">
        <v>2.0</v>
      </c>
    </row>
    <row r="42">
      <c r="A42" s="21" t="s">
        <v>302</v>
      </c>
      <c r="B42" s="29">
        <v>7.8015043E10</v>
      </c>
      <c r="C42" s="30">
        <v>1.0</v>
      </c>
      <c r="D42" s="30">
        <v>0.0</v>
      </c>
      <c r="E42" s="30">
        <v>0.0</v>
      </c>
      <c r="F42" s="45">
        <v>1.0</v>
      </c>
      <c r="G42" s="45">
        <v>1.0</v>
      </c>
      <c r="O42" s="21"/>
      <c r="P42" s="21" t="s">
        <v>302</v>
      </c>
      <c r="Q42" s="9">
        <v>3.0</v>
      </c>
      <c r="R42" s="9">
        <v>3.0</v>
      </c>
      <c r="S42" s="9">
        <v>4.0</v>
      </c>
    </row>
    <row r="43">
      <c r="A43" s="21" t="s">
        <v>241</v>
      </c>
      <c r="B43" s="29">
        <v>1.5110611E11</v>
      </c>
      <c r="C43" s="30">
        <v>1.0</v>
      </c>
      <c r="D43" s="30">
        <v>0.0</v>
      </c>
      <c r="E43" s="30">
        <v>0.0</v>
      </c>
      <c r="F43" s="45">
        <v>1.0</v>
      </c>
      <c r="G43" s="45">
        <v>1.0</v>
      </c>
      <c r="O43" s="21"/>
      <c r="P43" s="21" t="s">
        <v>241</v>
      </c>
      <c r="Q43" s="46">
        <v>3.0</v>
      </c>
      <c r="R43" s="46">
        <v>3.0</v>
      </c>
      <c r="S43" s="46">
        <v>4.0</v>
      </c>
    </row>
    <row r="44">
      <c r="A44" s="21" t="s">
        <v>411</v>
      </c>
      <c r="B44" s="29">
        <v>1.6111913002E11</v>
      </c>
      <c r="C44" s="30">
        <v>1.0</v>
      </c>
      <c r="D44" s="30">
        <v>1.0</v>
      </c>
      <c r="E44" s="30">
        <v>1.0</v>
      </c>
      <c r="F44" s="45">
        <v>1.0</v>
      </c>
      <c r="G44" s="45">
        <v>1.0</v>
      </c>
      <c r="O44" s="21"/>
      <c r="P44" s="21" t="s">
        <v>411</v>
      </c>
    </row>
    <row r="45">
      <c r="A45" s="21" t="s">
        <v>303</v>
      </c>
      <c r="B45" s="29">
        <v>1.6111931001E11</v>
      </c>
      <c r="C45" s="30">
        <v>1.0</v>
      </c>
      <c r="D45" s="30">
        <v>0.0</v>
      </c>
      <c r="E45" s="30">
        <v>0.0</v>
      </c>
      <c r="F45" s="45">
        <v>1.0</v>
      </c>
      <c r="G45" s="45">
        <v>1.0</v>
      </c>
      <c r="O45" s="21"/>
      <c r="P45" s="21" t="s">
        <v>303</v>
      </c>
      <c r="Q45" s="46">
        <v>4.0</v>
      </c>
      <c r="R45" s="46">
        <v>3.0</v>
      </c>
      <c r="S45" s="46">
        <v>6.0</v>
      </c>
    </row>
    <row r="46">
      <c r="A46" s="21" t="s">
        <v>305</v>
      </c>
      <c r="B46" s="29">
        <v>1.6111933E11</v>
      </c>
      <c r="C46" s="30">
        <v>1.0</v>
      </c>
      <c r="D46" s="30">
        <v>0.0</v>
      </c>
      <c r="E46" s="30">
        <v>1.0</v>
      </c>
      <c r="F46" s="45">
        <v>1.0</v>
      </c>
      <c r="G46" s="45">
        <v>1.0</v>
      </c>
      <c r="O46" s="21"/>
      <c r="P46" s="21" t="s">
        <v>305</v>
      </c>
      <c r="Q46" s="46">
        <v>3.0</v>
      </c>
      <c r="R46" s="9">
        <v>3.0</v>
      </c>
      <c r="S46" s="9">
        <v>6.0</v>
      </c>
    </row>
    <row r="47">
      <c r="A47" s="21" t="s">
        <v>307</v>
      </c>
      <c r="B47" s="29">
        <v>1.6111934E11</v>
      </c>
      <c r="C47" s="30">
        <v>1.0</v>
      </c>
      <c r="D47" s="30">
        <v>0.0</v>
      </c>
      <c r="E47" s="30">
        <v>0.0</v>
      </c>
      <c r="F47" s="45">
        <v>1.0</v>
      </c>
      <c r="G47" s="45">
        <v>1.0</v>
      </c>
      <c r="O47" s="21"/>
      <c r="P47" s="21" t="s">
        <v>307</v>
      </c>
      <c r="Q47" s="46">
        <v>2.0</v>
      </c>
      <c r="R47" s="46">
        <v>3.0</v>
      </c>
      <c r="S47" s="46">
        <v>6.0</v>
      </c>
    </row>
    <row r="48">
      <c r="A48" s="21" t="s">
        <v>309</v>
      </c>
      <c r="B48" s="29">
        <v>1.6111941E11</v>
      </c>
      <c r="C48" s="30">
        <v>1.0</v>
      </c>
      <c r="D48" s="30">
        <v>0.0</v>
      </c>
      <c r="E48" s="30">
        <v>1.0</v>
      </c>
      <c r="F48" s="45">
        <v>1.0</v>
      </c>
      <c r="G48" s="45">
        <v>1.0</v>
      </c>
      <c r="O48" s="21"/>
      <c r="P48" s="21" t="s">
        <v>309</v>
      </c>
      <c r="Q48" s="46">
        <v>2.0</v>
      </c>
      <c r="R48" s="21">
        <v>3.0</v>
      </c>
      <c r="S48" s="21">
        <v>6.0</v>
      </c>
    </row>
    <row r="49">
      <c r="A49" s="21" t="s">
        <v>310</v>
      </c>
      <c r="B49" s="29">
        <v>1.6111942001E11</v>
      </c>
      <c r="C49" s="30">
        <v>1.0</v>
      </c>
      <c r="D49" s="30">
        <v>0.0</v>
      </c>
      <c r="E49" s="30">
        <v>0.0</v>
      </c>
      <c r="F49" s="45">
        <v>1.0</v>
      </c>
      <c r="G49" s="45">
        <v>1.0</v>
      </c>
      <c r="O49" s="21"/>
      <c r="P49" s="21" t="s">
        <v>310</v>
      </c>
      <c r="Q49" s="46">
        <v>2.0</v>
      </c>
      <c r="R49" s="46">
        <v>4.0</v>
      </c>
      <c r="S49" s="46">
        <v>6.0</v>
      </c>
    </row>
    <row r="50">
      <c r="A50" s="21" t="s">
        <v>311</v>
      </c>
      <c r="B50" s="29">
        <v>1.6111943001E11</v>
      </c>
      <c r="C50" s="30">
        <v>1.0</v>
      </c>
      <c r="D50" s="30">
        <v>0.0</v>
      </c>
      <c r="E50" s="30">
        <v>0.0</v>
      </c>
      <c r="F50" s="45">
        <v>1.0</v>
      </c>
      <c r="G50" s="45">
        <v>1.0</v>
      </c>
      <c r="O50" s="21"/>
      <c r="P50" s="21" t="s">
        <v>311</v>
      </c>
      <c r="Q50" s="46">
        <v>1.0</v>
      </c>
      <c r="R50" s="46">
        <v>4.0</v>
      </c>
      <c r="S50" s="46">
        <v>6.0</v>
      </c>
    </row>
    <row r="51">
      <c r="A51" s="21" t="s">
        <v>313</v>
      </c>
      <c r="B51" s="29">
        <v>1.611301E11</v>
      </c>
      <c r="C51" s="30">
        <v>1.0</v>
      </c>
      <c r="D51" s="30">
        <v>0.0</v>
      </c>
      <c r="E51" s="30">
        <v>0.0</v>
      </c>
      <c r="F51" s="45">
        <v>1.0</v>
      </c>
      <c r="G51" s="45">
        <v>1.0</v>
      </c>
      <c r="O51" s="21"/>
      <c r="P51" s="21" t="s">
        <v>313</v>
      </c>
      <c r="Q51" s="46">
        <v>1.0</v>
      </c>
      <c r="R51" s="46">
        <v>3.0</v>
      </c>
      <c r="S51" s="46">
        <v>6.0</v>
      </c>
    </row>
    <row r="52">
      <c r="A52" s="21" t="s">
        <v>314</v>
      </c>
      <c r="B52" s="29">
        <v>1.6113023001E11</v>
      </c>
      <c r="C52" s="30">
        <v>1.0</v>
      </c>
      <c r="D52" s="30">
        <v>0.0</v>
      </c>
      <c r="E52" s="30">
        <v>0.0</v>
      </c>
      <c r="F52" s="45">
        <v>1.0</v>
      </c>
      <c r="G52" s="45">
        <v>1.0</v>
      </c>
      <c r="O52" s="21"/>
      <c r="P52" s="21" t="s">
        <v>314</v>
      </c>
      <c r="Q52" s="46">
        <v>1.0</v>
      </c>
      <c r="R52" s="46">
        <v>3.0</v>
      </c>
      <c r="S52" s="46">
        <v>6.0</v>
      </c>
    </row>
    <row r="53">
      <c r="A53" s="21" t="s">
        <v>316</v>
      </c>
      <c r="B53" s="29">
        <v>1.6113023002E11</v>
      </c>
      <c r="C53" s="30">
        <v>1.0</v>
      </c>
      <c r="D53" s="30">
        <v>0.0</v>
      </c>
      <c r="E53" s="30">
        <v>0.0</v>
      </c>
      <c r="F53" s="45">
        <v>1.0</v>
      </c>
      <c r="G53" s="45">
        <v>1.0</v>
      </c>
      <c r="O53" s="21"/>
      <c r="P53" s="21" t="s">
        <v>316</v>
      </c>
      <c r="Q53" s="46">
        <v>2.0</v>
      </c>
      <c r="R53" s="46">
        <v>3.0</v>
      </c>
      <c r="S53" s="46">
        <v>6.0</v>
      </c>
    </row>
    <row r="54">
      <c r="A54" s="21" t="s">
        <v>318</v>
      </c>
      <c r="B54" s="29">
        <v>1.6113023003E11</v>
      </c>
      <c r="C54" s="30">
        <v>1.0</v>
      </c>
      <c r="D54" s="30">
        <v>0.0</v>
      </c>
      <c r="E54" s="30">
        <v>0.0</v>
      </c>
      <c r="F54" s="45">
        <v>1.0</v>
      </c>
      <c r="G54" s="45">
        <v>1.0</v>
      </c>
      <c r="O54" s="21"/>
      <c r="P54" s="21" t="s">
        <v>318</v>
      </c>
      <c r="Q54" s="46">
        <v>2.0</v>
      </c>
      <c r="R54" s="46">
        <v>3.0</v>
      </c>
      <c r="S54" s="46">
        <v>6.0</v>
      </c>
    </row>
    <row r="55">
      <c r="A55" s="21" t="s">
        <v>319</v>
      </c>
      <c r="B55" s="29">
        <v>1.611311E11</v>
      </c>
      <c r="C55" s="30">
        <v>1.0</v>
      </c>
      <c r="D55" s="30">
        <v>0.0</v>
      </c>
      <c r="E55" s="30">
        <v>0.0</v>
      </c>
      <c r="F55" s="45">
        <v>1.0</v>
      </c>
      <c r="G55" s="45">
        <v>1.0</v>
      </c>
      <c r="O55" s="21"/>
      <c r="P55" s="21" t="s">
        <v>319</v>
      </c>
      <c r="Q55" s="46">
        <v>1.0</v>
      </c>
      <c r="R55" s="46">
        <v>3.0</v>
      </c>
      <c r="S55" s="46">
        <v>6.0</v>
      </c>
    </row>
    <row r="56">
      <c r="A56" s="21" t="s">
        <v>412</v>
      </c>
      <c r="B56" s="29">
        <v>1.6113221E11</v>
      </c>
      <c r="C56" s="30">
        <v>1.0</v>
      </c>
      <c r="D56" s="30">
        <v>1.0</v>
      </c>
      <c r="E56" s="30">
        <v>1.0</v>
      </c>
      <c r="F56" s="45">
        <v>1.0</v>
      </c>
      <c r="G56" s="45">
        <v>1.0</v>
      </c>
      <c r="O56" s="21"/>
      <c r="P56" s="21" t="s">
        <v>412</v>
      </c>
    </row>
    <row r="57">
      <c r="A57" s="21" t="s">
        <v>128</v>
      </c>
      <c r="B57" s="29">
        <v>1.6113234E11</v>
      </c>
      <c r="C57" s="30">
        <v>0.0</v>
      </c>
      <c r="D57" s="30">
        <v>0.0</v>
      </c>
      <c r="E57" s="30">
        <v>0.0</v>
      </c>
      <c r="F57" s="45">
        <v>0.0</v>
      </c>
      <c r="G57" s="45">
        <v>0.0</v>
      </c>
      <c r="O57" s="21"/>
      <c r="P57" s="21" t="s">
        <v>128</v>
      </c>
      <c r="Q57" s="46">
        <v>2.0</v>
      </c>
      <c r="R57" s="21">
        <v>3.0</v>
      </c>
      <c r="S57" s="21">
        <v>6.0</v>
      </c>
    </row>
    <row r="58">
      <c r="A58" s="21" t="s">
        <v>413</v>
      </c>
      <c r="B58" s="29">
        <v>1.6111813E11</v>
      </c>
      <c r="C58" s="30">
        <v>1.0</v>
      </c>
      <c r="D58" s="30">
        <v>1.0</v>
      </c>
      <c r="E58" s="30">
        <v>1.0</v>
      </c>
      <c r="F58" s="45">
        <v>1.0</v>
      </c>
      <c r="G58" s="45">
        <v>1.0</v>
      </c>
      <c r="O58" s="21"/>
      <c r="P58" s="21" t="s">
        <v>413</v>
      </c>
    </row>
    <row r="59">
      <c r="A59" s="21" t="s">
        <v>414</v>
      </c>
      <c r="B59" s="29">
        <v>1.611188483E11</v>
      </c>
      <c r="C59" s="30">
        <v>1.0</v>
      </c>
      <c r="D59" s="30">
        <v>1.0</v>
      </c>
      <c r="E59" s="30">
        <v>1.0</v>
      </c>
      <c r="F59" s="45">
        <v>1.0</v>
      </c>
      <c r="G59" s="45">
        <v>1.0</v>
      </c>
      <c r="O59" s="21"/>
      <c r="P59" s="21" t="s">
        <v>414</v>
      </c>
    </row>
    <row r="60">
      <c r="A60" s="21" t="s">
        <v>415</v>
      </c>
      <c r="B60" s="29">
        <v>1.611188484E11</v>
      </c>
      <c r="C60" s="30">
        <v>1.0</v>
      </c>
      <c r="D60" s="30">
        <v>1.0</v>
      </c>
      <c r="E60" s="30">
        <v>1.0</v>
      </c>
      <c r="F60" s="45">
        <v>1.0</v>
      </c>
      <c r="G60" s="45">
        <v>1.0</v>
      </c>
      <c r="O60" s="21"/>
      <c r="P60" s="21" t="s">
        <v>415</v>
      </c>
    </row>
    <row r="61">
      <c r="A61" s="21" t="s">
        <v>321</v>
      </c>
      <c r="B61" s="29">
        <v>7.34200000301E11</v>
      </c>
      <c r="C61" s="30">
        <v>1.0</v>
      </c>
      <c r="D61" s="30">
        <v>0.0</v>
      </c>
      <c r="E61" s="30">
        <v>0.0</v>
      </c>
      <c r="F61" s="45">
        <v>1.0</v>
      </c>
      <c r="G61" s="45">
        <v>1.0</v>
      </c>
      <c r="O61" s="21"/>
      <c r="P61" s="21" t="s">
        <v>321</v>
      </c>
      <c r="Q61" s="46">
        <v>1.0</v>
      </c>
      <c r="R61" s="46">
        <v>2.0</v>
      </c>
      <c r="S61" s="46">
        <v>6.0</v>
      </c>
    </row>
    <row r="62">
      <c r="A62" s="21" t="s">
        <v>115</v>
      </c>
      <c r="B62" s="29">
        <v>1.4110421048E10</v>
      </c>
      <c r="C62" s="30">
        <v>0.0</v>
      </c>
      <c r="D62" s="30">
        <v>0.0</v>
      </c>
      <c r="E62" s="30">
        <v>0.0</v>
      </c>
      <c r="F62" s="45">
        <v>0.0</v>
      </c>
      <c r="G62" s="45">
        <v>0.0</v>
      </c>
      <c r="O62" s="21"/>
      <c r="P62" s="9" t="s">
        <v>115</v>
      </c>
      <c r="Q62" s="9">
        <v>2.0</v>
      </c>
      <c r="R62" s="9">
        <v>6.0</v>
      </c>
      <c r="S62" s="9">
        <v>6.0</v>
      </c>
    </row>
    <row r="63">
      <c r="A63" s="21" t="s">
        <v>130</v>
      </c>
      <c r="B63" s="29">
        <v>1.511171E10</v>
      </c>
      <c r="C63" s="30">
        <v>0.0</v>
      </c>
      <c r="D63" s="30">
        <v>0.0</v>
      </c>
      <c r="E63" s="30">
        <v>0.0</v>
      </c>
      <c r="F63" s="45">
        <v>0.0</v>
      </c>
      <c r="G63" s="45">
        <v>0.0</v>
      </c>
      <c r="O63" s="21"/>
      <c r="P63" s="21" t="s">
        <v>130</v>
      </c>
      <c r="Q63" s="46">
        <v>4.0</v>
      </c>
      <c r="R63" s="46">
        <v>3.0</v>
      </c>
      <c r="S63" s="46">
        <v>4.0</v>
      </c>
    </row>
    <row r="64">
      <c r="A64" s="21" t="s">
        <v>134</v>
      </c>
      <c r="B64" s="29">
        <v>1.51116E10</v>
      </c>
      <c r="C64" s="30">
        <v>0.0</v>
      </c>
      <c r="D64" s="30">
        <v>0.0</v>
      </c>
      <c r="E64" s="30">
        <v>0.0</v>
      </c>
      <c r="F64" s="45">
        <v>0.0</v>
      </c>
      <c r="G64" s="45">
        <v>0.0</v>
      </c>
      <c r="O64" s="21"/>
      <c r="P64" s="21" t="s">
        <v>134</v>
      </c>
      <c r="Q64" s="46">
        <v>2.0</v>
      </c>
      <c r="R64" s="46">
        <v>3.0</v>
      </c>
      <c r="S64" s="46">
        <v>4.0</v>
      </c>
    </row>
    <row r="65">
      <c r="A65" s="21" t="s">
        <v>244</v>
      </c>
      <c r="B65" s="29">
        <v>7.8022004E10</v>
      </c>
      <c r="C65" s="30">
        <v>1.0</v>
      </c>
      <c r="D65" s="30">
        <v>0.0</v>
      </c>
      <c r="E65" s="30">
        <v>0.0</v>
      </c>
      <c r="F65" s="45">
        <v>1.0</v>
      </c>
      <c r="G65" s="45">
        <v>0.0</v>
      </c>
      <c r="O65" s="21"/>
      <c r="P65" s="21" t="s">
        <v>244</v>
      </c>
      <c r="Q65" s="46">
        <v>3.0</v>
      </c>
      <c r="R65" s="46">
        <v>3.0</v>
      </c>
      <c r="S65" s="46">
        <v>4.0</v>
      </c>
    </row>
    <row r="66">
      <c r="A66" s="21" t="s">
        <v>136</v>
      </c>
      <c r="B66" s="29">
        <v>7.8022034E10</v>
      </c>
      <c r="C66" s="30">
        <v>0.0</v>
      </c>
      <c r="D66" s="30">
        <v>0.0</v>
      </c>
      <c r="E66" s="30">
        <v>0.0</v>
      </c>
      <c r="F66" s="45">
        <v>0.0</v>
      </c>
      <c r="G66" s="45">
        <v>1.0</v>
      </c>
      <c r="H66" s="21"/>
      <c r="O66" s="21"/>
      <c r="P66" s="9" t="s">
        <v>136</v>
      </c>
      <c r="Q66" s="9">
        <v>3.0</v>
      </c>
      <c r="R66" s="9">
        <v>3.0</v>
      </c>
      <c r="S66" s="9">
        <v>4.0</v>
      </c>
    </row>
    <row r="67">
      <c r="A67" s="21" t="s">
        <v>138</v>
      </c>
      <c r="B67" s="29">
        <v>1.511174E10</v>
      </c>
      <c r="C67" s="30">
        <v>0.0</v>
      </c>
      <c r="D67" s="30">
        <v>0.0</v>
      </c>
      <c r="E67" s="30">
        <v>0.0</v>
      </c>
      <c r="F67" s="45">
        <v>0.0</v>
      </c>
      <c r="G67" s="45">
        <v>0.0</v>
      </c>
      <c r="O67" s="21"/>
      <c r="P67" s="9" t="s">
        <v>138</v>
      </c>
      <c r="Q67" s="9">
        <v>1.0</v>
      </c>
      <c r="R67" s="9">
        <v>3.0</v>
      </c>
      <c r="S67" s="9">
        <v>4.0</v>
      </c>
    </row>
    <row r="68">
      <c r="A68" s="21" t="s">
        <v>324</v>
      </c>
      <c r="B68" s="29">
        <v>1.5111731023E10</v>
      </c>
      <c r="C68" s="30">
        <v>1.0</v>
      </c>
      <c r="D68" s="30">
        <v>0.0</v>
      </c>
      <c r="E68" s="30">
        <v>0.0</v>
      </c>
      <c r="F68" s="45">
        <v>1.0</v>
      </c>
      <c r="G68" s="45">
        <v>1.0</v>
      </c>
      <c r="O68" s="21"/>
      <c r="P68" s="21" t="s">
        <v>324</v>
      </c>
      <c r="Q68" s="46">
        <v>3.0</v>
      </c>
      <c r="R68" s="46">
        <v>4.0</v>
      </c>
      <c r="S68" s="46">
        <v>4.0</v>
      </c>
    </row>
    <row r="69">
      <c r="A69" s="21" t="s">
        <v>325</v>
      </c>
      <c r="B69" s="29">
        <v>1.5111731047E10</v>
      </c>
      <c r="C69" s="30">
        <v>1.0</v>
      </c>
      <c r="D69" s="30">
        <v>0.0</v>
      </c>
      <c r="E69" s="30">
        <v>0.0</v>
      </c>
      <c r="F69" s="45">
        <v>1.0</v>
      </c>
      <c r="G69" s="45">
        <v>1.0</v>
      </c>
      <c r="O69" s="21"/>
      <c r="P69" s="21" t="s">
        <v>325</v>
      </c>
      <c r="Q69" s="46">
        <v>4.0</v>
      </c>
      <c r="R69" s="46">
        <v>3.0</v>
      </c>
      <c r="S69" s="46">
        <v>4.0</v>
      </c>
    </row>
    <row r="70">
      <c r="A70" s="21" t="s">
        <v>327</v>
      </c>
      <c r="B70" s="29">
        <v>1.5111734036E10</v>
      </c>
      <c r="C70" s="30">
        <v>1.0</v>
      </c>
      <c r="D70" s="30">
        <v>0.0</v>
      </c>
      <c r="E70" s="30">
        <v>0.0</v>
      </c>
      <c r="F70" s="45">
        <v>1.0</v>
      </c>
      <c r="G70" s="45">
        <v>1.0</v>
      </c>
      <c r="O70" s="21"/>
      <c r="P70" s="21" t="s">
        <v>327</v>
      </c>
      <c r="Q70" s="46">
        <v>3.0</v>
      </c>
      <c r="R70" s="46">
        <v>3.0</v>
      </c>
      <c r="S70" s="46">
        <v>4.0</v>
      </c>
    </row>
    <row r="71">
      <c r="A71" s="21" t="s">
        <v>328</v>
      </c>
      <c r="B71" s="29">
        <v>1.5111734037E10</v>
      </c>
      <c r="C71" s="30">
        <v>1.0</v>
      </c>
      <c r="D71" s="30">
        <v>0.0</v>
      </c>
      <c r="E71" s="30">
        <v>0.0</v>
      </c>
      <c r="F71" s="45">
        <v>1.0</v>
      </c>
      <c r="G71" s="45">
        <v>1.0</v>
      </c>
      <c r="O71" s="21"/>
      <c r="P71" s="21" t="s">
        <v>328</v>
      </c>
      <c r="Q71" s="46">
        <v>3.0</v>
      </c>
      <c r="R71" s="46">
        <v>3.0</v>
      </c>
      <c r="S71" s="46">
        <v>4.0</v>
      </c>
    </row>
    <row r="72">
      <c r="A72" s="21" t="s">
        <v>330</v>
      </c>
      <c r="B72" s="29">
        <v>1.5111734049E10</v>
      </c>
      <c r="C72" s="30">
        <v>1.0</v>
      </c>
      <c r="D72" s="30">
        <v>0.0</v>
      </c>
      <c r="E72" s="30">
        <v>0.0</v>
      </c>
      <c r="F72" s="45">
        <v>1.0</v>
      </c>
      <c r="G72" s="45">
        <v>1.0</v>
      </c>
      <c r="O72" s="21"/>
      <c r="P72" s="21" t="s">
        <v>330</v>
      </c>
      <c r="Q72" s="46">
        <v>3.0</v>
      </c>
      <c r="R72" s="46">
        <v>4.0</v>
      </c>
      <c r="S72" s="46">
        <v>4.0</v>
      </c>
    </row>
    <row r="73">
      <c r="A73" s="21" t="s">
        <v>331</v>
      </c>
      <c r="B73" s="29">
        <v>1.5111734059E10</v>
      </c>
      <c r="C73" s="30">
        <v>1.0</v>
      </c>
      <c r="D73" s="30">
        <v>0.0</v>
      </c>
      <c r="E73" s="30">
        <v>0.0</v>
      </c>
      <c r="F73" s="45">
        <v>1.0</v>
      </c>
      <c r="G73" s="45">
        <v>1.0</v>
      </c>
      <c r="O73" s="21"/>
      <c r="P73" s="21" t="s">
        <v>331</v>
      </c>
      <c r="Q73" s="46">
        <v>4.0</v>
      </c>
      <c r="R73" s="46">
        <v>4.0</v>
      </c>
      <c r="S73" s="46">
        <v>4.0</v>
      </c>
    </row>
    <row r="74">
      <c r="A74" s="21" t="s">
        <v>140</v>
      </c>
      <c r="B74" s="29">
        <v>1.5112019E10</v>
      </c>
      <c r="C74" s="30">
        <v>0.0</v>
      </c>
      <c r="D74" s="30">
        <v>0.0</v>
      </c>
      <c r="E74" s="30">
        <v>0.0</v>
      </c>
      <c r="F74" s="45">
        <v>0.0</v>
      </c>
      <c r="G74" s="45">
        <v>0.0</v>
      </c>
      <c r="O74" s="21"/>
      <c r="P74" s="9" t="s">
        <v>140</v>
      </c>
      <c r="Q74" s="9">
        <v>3.0</v>
      </c>
      <c r="R74" s="9">
        <v>3.0</v>
      </c>
      <c r="S74" s="9">
        <v>4.0</v>
      </c>
    </row>
    <row r="75">
      <c r="A75" s="21" t="s">
        <v>133</v>
      </c>
      <c r="B75" s="29">
        <v>1.5112018E10</v>
      </c>
      <c r="C75" s="30">
        <v>0.0</v>
      </c>
      <c r="D75" s="30">
        <v>0.0</v>
      </c>
      <c r="E75" s="30">
        <v>0.0</v>
      </c>
      <c r="F75" s="45">
        <v>0.0</v>
      </c>
      <c r="G75" s="45">
        <v>0.0</v>
      </c>
      <c r="O75" s="21"/>
      <c r="P75" s="9" t="s">
        <v>133</v>
      </c>
      <c r="Q75" s="9">
        <v>1.0</v>
      </c>
      <c r="R75" s="9">
        <v>3.0</v>
      </c>
      <c r="S75" s="9">
        <v>6.0</v>
      </c>
    </row>
    <row r="76">
      <c r="A76" s="21" t="s">
        <v>143</v>
      </c>
      <c r="B76" s="29">
        <v>1.511212E10</v>
      </c>
      <c r="C76" s="30">
        <v>0.0</v>
      </c>
      <c r="D76" s="30">
        <v>0.0</v>
      </c>
      <c r="E76" s="30">
        <v>0.0</v>
      </c>
      <c r="F76" s="45">
        <v>0.0</v>
      </c>
      <c r="G76" s="45">
        <v>0.0</v>
      </c>
      <c r="O76" s="21"/>
      <c r="P76" s="9" t="s">
        <v>143</v>
      </c>
      <c r="Q76" s="9">
        <v>2.0</v>
      </c>
      <c r="R76" s="9">
        <v>3.0</v>
      </c>
      <c r="S76" s="9">
        <v>4.0</v>
      </c>
    </row>
    <row r="77">
      <c r="A77" s="21" t="s">
        <v>135</v>
      </c>
      <c r="B77" s="29">
        <v>1.511211E10</v>
      </c>
      <c r="C77" s="30">
        <v>0.0</v>
      </c>
      <c r="D77" s="30">
        <v>0.0</v>
      </c>
      <c r="E77" s="30">
        <v>0.0</v>
      </c>
      <c r="F77" s="45">
        <v>0.0</v>
      </c>
      <c r="G77" s="45">
        <v>0.0</v>
      </c>
      <c r="O77" s="21"/>
      <c r="P77" s="9" t="s">
        <v>135</v>
      </c>
      <c r="Q77" s="9">
        <v>1.0</v>
      </c>
      <c r="R77" s="9">
        <v>3.0</v>
      </c>
      <c r="S77" s="9">
        <v>6.0</v>
      </c>
    </row>
    <row r="78">
      <c r="A78" s="21" t="s">
        <v>137</v>
      </c>
      <c r="B78" s="29">
        <v>1.5112042E10</v>
      </c>
      <c r="C78" s="30">
        <v>0.0</v>
      </c>
      <c r="D78" s="30">
        <v>0.0</v>
      </c>
      <c r="E78" s="30">
        <v>0.0</v>
      </c>
      <c r="F78" s="45">
        <v>0.0</v>
      </c>
      <c r="G78" s="45">
        <v>0.0</v>
      </c>
      <c r="O78" s="21"/>
      <c r="P78" s="9" t="s">
        <v>137</v>
      </c>
      <c r="Q78" s="9">
        <v>1.0</v>
      </c>
      <c r="R78" s="9">
        <v>3.0</v>
      </c>
      <c r="S78" s="9">
        <v>6.0</v>
      </c>
    </row>
    <row r="79">
      <c r="A79" s="21" t="s">
        <v>139</v>
      </c>
      <c r="B79" s="29">
        <v>1.5112018E10</v>
      </c>
      <c r="C79" s="30">
        <v>0.0</v>
      </c>
      <c r="D79" s="30">
        <v>0.0</v>
      </c>
      <c r="E79" s="30">
        <v>0.0</v>
      </c>
      <c r="F79" s="45">
        <v>0.0</v>
      </c>
      <c r="G79" s="45">
        <v>0.0</v>
      </c>
      <c r="O79" s="21"/>
      <c r="P79" s="9" t="s">
        <v>139</v>
      </c>
      <c r="Q79" s="9">
        <v>1.0</v>
      </c>
      <c r="R79" s="9">
        <v>3.0</v>
      </c>
      <c r="S79" s="9">
        <v>6.0</v>
      </c>
    </row>
    <row r="80">
      <c r="A80" s="21" t="s">
        <v>146</v>
      </c>
      <c r="B80" s="29">
        <v>1.511212E10</v>
      </c>
      <c r="C80" s="30">
        <v>0.0</v>
      </c>
      <c r="D80" s="30">
        <v>0.0</v>
      </c>
      <c r="E80" s="30">
        <v>0.0</v>
      </c>
      <c r="F80" s="45">
        <v>0.0</v>
      </c>
      <c r="G80" s="45">
        <v>0.0</v>
      </c>
      <c r="O80" s="21"/>
      <c r="P80" s="9" t="s">
        <v>146</v>
      </c>
      <c r="Q80" s="9">
        <v>2.0</v>
      </c>
      <c r="R80" s="9">
        <v>3.0</v>
      </c>
      <c r="S80" s="9">
        <v>4.0</v>
      </c>
    </row>
    <row r="81">
      <c r="A81" s="21" t="s">
        <v>144</v>
      </c>
      <c r="B81" s="29">
        <v>1.51120436E10</v>
      </c>
      <c r="C81" s="30">
        <v>0.0</v>
      </c>
      <c r="D81" s="30">
        <v>0.0</v>
      </c>
      <c r="E81" s="30">
        <v>0.0</v>
      </c>
      <c r="F81" s="45">
        <v>0.0</v>
      </c>
      <c r="G81" s="45">
        <v>0.0</v>
      </c>
      <c r="O81" s="21"/>
      <c r="P81" s="9" t="s">
        <v>144</v>
      </c>
      <c r="Q81" s="9">
        <v>3.0</v>
      </c>
      <c r="R81" s="9">
        <v>3.0</v>
      </c>
      <c r="S81" s="9">
        <v>4.0</v>
      </c>
    </row>
    <row r="82">
      <c r="A82" s="21" t="s">
        <v>131</v>
      </c>
      <c r="B82" s="29">
        <v>7.8018014E10</v>
      </c>
      <c r="C82" s="30">
        <v>0.0</v>
      </c>
      <c r="D82" s="30">
        <v>0.0</v>
      </c>
      <c r="E82" s="30">
        <v>0.0</v>
      </c>
      <c r="F82" s="45">
        <v>0.0</v>
      </c>
      <c r="G82" s="45">
        <v>0.0</v>
      </c>
      <c r="O82" s="21"/>
      <c r="P82" s="9" t="s">
        <v>131</v>
      </c>
      <c r="Q82" s="9">
        <v>4.0</v>
      </c>
      <c r="R82" s="9">
        <v>3.0</v>
      </c>
      <c r="S82" s="9">
        <v>4.0</v>
      </c>
    </row>
    <row r="83">
      <c r="A83" s="21" t="s">
        <v>150</v>
      </c>
      <c r="B83" s="29">
        <v>1.5112018E10</v>
      </c>
      <c r="C83" s="30">
        <v>0.0</v>
      </c>
      <c r="D83" s="30">
        <v>0.0</v>
      </c>
      <c r="E83" s="30">
        <v>0.0</v>
      </c>
      <c r="F83" s="45">
        <v>0.0</v>
      </c>
      <c r="G83" s="45">
        <v>0.0</v>
      </c>
      <c r="O83" s="21"/>
      <c r="P83" s="9" t="s">
        <v>150</v>
      </c>
      <c r="Q83" s="9">
        <v>1.0</v>
      </c>
      <c r="R83" s="9">
        <v>3.0</v>
      </c>
      <c r="S83" s="9">
        <v>4.0</v>
      </c>
    </row>
    <row r="84">
      <c r="A84" s="21" t="s">
        <v>152</v>
      </c>
      <c r="B84" s="29">
        <v>1.5112911005E10</v>
      </c>
      <c r="C84" s="30">
        <v>0.0</v>
      </c>
      <c r="D84" s="30">
        <v>0.0</v>
      </c>
      <c r="E84" s="30">
        <v>0.0</v>
      </c>
      <c r="F84" s="45">
        <v>0.0</v>
      </c>
      <c r="G84" s="45">
        <v>0.0</v>
      </c>
      <c r="O84" s="21"/>
      <c r="P84" s="9" t="s">
        <v>152</v>
      </c>
      <c r="Q84" s="9">
        <v>1.0</v>
      </c>
      <c r="R84" s="9">
        <v>3.0</v>
      </c>
      <c r="S84" s="9">
        <v>4.0</v>
      </c>
    </row>
    <row r="85">
      <c r="A85" s="21" t="s">
        <v>153</v>
      </c>
      <c r="B85" s="29">
        <v>1.5112819E10</v>
      </c>
      <c r="C85" s="30">
        <v>0.0</v>
      </c>
      <c r="D85" s="30">
        <v>0.0</v>
      </c>
      <c r="E85" s="30">
        <v>0.0</v>
      </c>
      <c r="F85" s="45">
        <v>0.0</v>
      </c>
      <c r="G85" s="45">
        <v>0.0</v>
      </c>
      <c r="O85" s="21"/>
      <c r="P85" s="9" t="s">
        <v>153</v>
      </c>
      <c r="Q85" s="9">
        <v>2.0</v>
      </c>
      <c r="R85" s="9">
        <v>3.0</v>
      </c>
      <c r="S85" s="9">
        <v>4.0</v>
      </c>
    </row>
    <row r="86">
      <c r="A86" s="21" t="s">
        <v>145</v>
      </c>
      <c r="B86" s="29">
        <v>1.5112818E10</v>
      </c>
      <c r="C86" s="30">
        <v>0.0</v>
      </c>
      <c r="D86" s="30">
        <v>0.0</v>
      </c>
      <c r="E86" s="30">
        <v>0.0</v>
      </c>
      <c r="F86" s="45">
        <v>0.0</v>
      </c>
      <c r="G86" s="45">
        <v>0.0</v>
      </c>
      <c r="O86" s="21"/>
      <c r="P86" s="9" t="s">
        <v>145</v>
      </c>
      <c r="Q86" s="9">
        <v>2.0</v>
      </c>
      <c r="R86" s="9">
        <v>4.0</v>
      </c>
      <c r="S86" s="9">
        <v>4.0</v>
      </c>
    </row>
    <row r="87">
      <c r="A87" s="21" t="s">
        <v>339</v>
      </c>
      <c r="B87" s="29">
        <v>7.8019018E10</v>
      </c>
      <c r="C87" s="30">
        <v>1.0</v>
      </c>
      <c r="D87" s="30">
        <v>0.0</v>
      </c>
      <c r="E87" s="30">
        <v>0.0</v>
      </c>
      <c r="F87" s="45">
        <v>1.0</v>
      </c>
      <c r="G87" s="45">
        <v>1.0</v>
      </c>
      <c r="O87" s="21"/>
      <c r="P87" s="21" t="s">
        <v>339</v>
      </c>
      <c r="Q87" s="46">
        <v>4.0</v>
      </c>
      <c r="R87" s="46">
        <v>3.0</v>
      </c>
      <c r="S87" s="46">
        <v>4.0</v>
      </c>
    </row>
    <row r="88">
      <c r="A88" s="21" t="s">
        <v>341</v>
      </c>
      <c r="B88" s="29">
        <v>7.8019018E10</v>
      </c>
      <c r="C88" s="30">
        <v>1.0</v>
      </c>
      <c r="D88" s="30">
        <v>0.0</v>
      </c>
      <c r="E88" s="30">
        <v>0.0</v>
      </c>
      <c r="F88" s="45">
        <v>1.0</v>
      </c>
      <c r="G88" s="45">
        <v>1.0</v>
      </c>
      <c r="O88" s="21"/>
      <c r="P88" s="21" t="s">
        <v>341</v>
      </c>
      <c r="Q88" s="46">
        <v>3.0</v>
      </c>
      <c r="R88" s="46">
        <v>3.0</v>
      </c>
      <c r="S88" s="46">
        <v>4.0</v>
      </c>
    </row>
    <row r="89">
      <c r="A89" s="21" t="s">
        <v>154</v>
      </c>
      <c r="B89" s="29">
        <v>7.8019901E10</v>
      </c>
      <c r="C89" s="30">
        <v>0.0</v>
      </c>
      <c r="D89" s="30">
        <v>0.0</v>
      </c>
      <c r="E89" s="30">
        <v>0.0</v>
      </c>
      <c r="F89" s="45">
        <v>0.0</v>
      </c>
      <c r="G89" s="45">
        <v>0.0</v>
      </c>
      <c r="O89" s="21"/>
      <c r="P89" s="9" t="s">
        <v>154</v>
      </c>
      <c r="Q89" s="9">
        <v>1.0</v>
      </c>
      <c r="R89" s="9">
        <v>3.0</v>
      </c>
      <c r="S89" s="9">
        <v>4.0</v>
      </c>
    </row>
    <row r="90">
      <c r="A90" s="21" t="s">
        <v>344</v>
      </c>
      <c r="B90" s="29">
        <v>7.8019018E10</v>
      </c>
      <c r="C90" s="30">
        <v>1.0</v>
      </c>
      <c r="D90" s="30">
        <v>0.0</v>
      </c>
      <c r="E90" s="30">
        <v>0.0</v>
      </c>
      <c r="F90" s="45">
        <v>1.0</v>
      </c>
      <c r="G90" s="45">
        <v>1.0</v>
      </c>
      <c r="O90" s="21"/>
      <c r="P90" s="21" t="s">
        <v>344</v>
      </c>
      <c r="Q90" s="46">
        <v>4.0</v>
      </c>
      <c r="R90" s="46">
        <v>3.0</v>
      </c>
      <c r="S90" s="9">
        <v>4.0</v>
      </c>
    </row>
    <row r="91">
      <c r="A91" s="21" t="s">
        <v>346</v>
      </c>
      <c r="B91" s="29">
        <v>7.8019018E10</v>
      </c>
      <c r="C91" s="30">
        <v>1.0</v>
      </c>
      <c r="D91" s="30">
        <v>0.0</v>
      </c>
      <c r="E91" s="30">
        <v>0.0</v>
      </c>
      <c r="F91" s="45">
        <v>1.0</v>
      </c>
      <c r="G91" s="45">
        <v>1.0</v>
      </c>
      <c r="O91" s="21"/>
      <c r="P91" s="21" t="s">
        <v>346</v>
      </c>
      <c r="Q91" s="46">
        <v>4.0</v>
      </c>
      <c r="R91" s="46">
        <v>3.0</v>
      </c>
      <c r="S91" s="9">
        <v>4.0</v>
      </c>
    </row>
    <row r="92">
      <c r="A92" s="21" t="s">
        <v>348</v>
      </c>
      <c r="B92" s="29">
        <v>7.8019018E10</v>
      </c>
      <c r="C92" s="30">
        <v>1.0</v>
      </c>
      <c r="D92" s="30">
        <v>0.0</v>
      </c>
      <c r="E92" s="30">
        <v>0.0</v>
      </c>
      <c r="F92" s="45">
        <v>1.0</v>
      </c>
      <c r="G92" s="45">
        <v>1.0</v>
      </c>
      <c r="O92" s="21"/>
      <c r="P92" s="21" t="s">
        <v>348</v>
      </c>
      <c r="Q92" s="46">
        <v>3.0</v>
      </c>
      <c r="R92" s="46">
        <v>4.0</v>
      </c>
      <c r="S92" s="9">
        <v>4.0</v>
      </c>
    </row>
    <row r="93">
      <c r="A93" s="21" t="s">
        <v>349</v>
      </c>
      <c r="B93" s="29">
        <v>7.8019018E10</v>
      </c>
      <c r="C93" s="30">
        <v>1.0</v>
      </c>
      <c r="D93" s="30">
        <v>0.0</v>
      </c>
      <c r="E93" s="30">
        <v>0.0</v>
      </c>
      <c r="F93" s="45">
        <v>1.0</v>
      </c>
      <c r="G93" s="45">
        <v>1.0</v>
      </c>
      <c r="O93" s="21"/>
      <c r="P93" s="21" t="s">
        <v>349</v>
      </c>
      <c r="Q93" s="46">
        <v>3.0</v>
      </c>
      <c r="R93" s="46">
        <v>3.0</v>
      </c>
      <c r="S93" s="9">
        <v>4.0</v>
      </c>
    </row>
    <row r="94">
      <c r="A94" s="21" t="s">
        <v>155</v>
      </c>
      <c r="B94" s="29">
        <v>7.8019901E10</v>
      </c>
      <c r="C94" s="30">
        <v>0.0</v>
      </c>
      <c r="D94" s="30">
        <v>0.0</v>
      </c>
      <c r="E94" s="30">
        <v>0.0</v>
      </c>
      <c r="F94" s="45">
        <v>0.0</v>
      </c>
      <c r="G94" s="45">
        <v>0.0</v>
      </c>
      <c r="O94" s="21"/>
      <c r="P94" s="21" t="s">
        <v>155</v>
      </c>
      <c r="Q94" s="46">
        <v>1.0</v>
      </c>
      <c r="R94" s="46">
        <v>3.0</v>
      </c>
      <c r="S94" s="9">
        <v>4.0</v>
      </c>
    </row>
    <row r="95">
      <c r="A95" s="21" t="s">
        <v>350</v>
      </c>
      <c r="B95" s="29">
        <v>7.8019018E10</v>
      </c>
      <c r="C95" s="30">
        <v>1.0</v>
      </c>
      <c r="D95" s="30">
        <v>0.0</v>
      </c>
      <c r="E95" s="30">
        <v>0.0</v>
      </c>
      <c r="F95" s="45">
        <v>1.0</v>
      </c>
      <c r="G95" s="45">
        <v>1.0</v>
      </c>
      <c r="O95" s="21"/>
      <c r="P95" s="21" t="s">
        <v>350</v>
      </c>
      <c r="Q95" s="46">
        <v>3.0</v>
      </c>
      <c r="R95" s="46">
        <v>3.0</v>
      </c>
      <c r="S95" s="9">
        <v>4.0</v>
      </c>
    </row>
    <row r="96">
      <c r="A96" s="21" t="s">
        <v>132</v>
      </c>
      <c r="B96" s="29">
        <v>7.8019901E10</v>
      </c>
      <c r="C96" s="30">
        <v>0.0</v>
      </c>
      <c r="D96" s="30">
        <v>0.0</v>
      </c>
      <c r="E96" s="30">
        <v>0.0</v>
      </c>
      <c r="F96" s="45">
        <v>0.0</v>
      </c>
      <c r="G96" s="45">
        <v>0.0</v>
      </c>
      <c r="O96" s="21"/>
      <c r="P96" s="9" t="s">
        <v>132</v>
      </c>
      <c r="Q96" s="9">
        <v>4.0</v>
      </c>
      <c r="R96" s="9">
        <v>3.0</v>
      </c>
      <c r="S96" s="9">
        <v>4.0</v>
      </c>
    </row>
    <row r="97">
      <c r="A97" s="21" t="s">
        <v>156</v>
      </c>
      <c r="B97" s="29">
        <v>7.8037000015E10</v>
      </c>
      <c r="C97" s="30">
        <v>0.0</v>
      </c>
      <c r="D97" s="30">
        <v>0.0</v>
      </c>
      <c r="E97" s="30">
        <v>0.0</v>
      </c>
      <c r="F97" s="45">
        <v>0.0</v>
      </c>
      <c r="G97" s="45">
        <v>0.0</v>
      </c>
      <c r="O97" s="21"/>
      <c r="P97" s="9" t="s">
        <v>156</v>
      </c>
      <c r="Q97" s="9">
        <v>2.0</v>
      </c>
      <c r="R97" s="9">
        <v>3.0</v>
      </c>
      <c r="S97" s="9">
        <v>4.0</v>
      </c>
    </row>
    <row r="98">
      <c r="A98" s="21" t="s">
        <v>158</v>
      </c>
      <c r="B98" s="29">
        <v>1.5112944E10</v>
      </c>
      <c r="C98" s="30">
        <v>0.0</v>
      </c>
      <c r="D98" s="30">
        <v>0.0</v>
      </c>
      <c r="E98" s="30">
        <v>0.0</v>
      </c>
      <c r="F98" s="45">
        <v>0.0</v>
      </c>
      <c r="G98" s="45">
        <v>0.0</v>
      </c>
      <c r="O98" s="21"/>
      <c r="P98" s="9" t="s">
        <v>158</v>
      </c>
      <c r="Q98" s="9">
        <v>1.0</v>
      </c>
      <c r="R98" s="9">
        <v>2.0</v>
      </c>
      <c r="S98" s="9">
        <v>4.0</v>
      </c>
    </row>
    <row r="99">
      <c r="A99" s="21" t="s">
        <v>157</v>
      </c>
      <c r="B99" s="29">
        <v>1.511336E10</v>
      </c>
      <c r="C99" s="30">
        <v>0.0</v>
      </c>
      <c r="D99" s="30">
        <v>0.0</v>
      </c>
      <c r="E99" s="30">
        <v>0.0</v>
      </c>
      <c r="F99" s="45">
        <v>0.0</v>
      </c>
      <c r="G99" s="45">
        <v>0.0</v>
      </c>
      <c r="O99" s="21"/>
      <c r="P99" s="9" t="s">
        <v>157</v>
      </c>
      <c r="Q99" s="9">
        <v>2.0</v>
      </c>
      <c r="R99" s="9">
        <v>2.0</v>
      </c>
      <c r="S99" s="9">
        <v>4.0</v>
      </c>
    </row>
    <row r="100">
      <c r="A100" s="21" t="s">
        <v>337</v>
      </c>
      <c r="B100" s="29">
        <v>1.5113244016E10</v>
      </c>
      <c r="C100" s="30">
        <v>1.0</v>
      </c>
      <c r="D100" s="30">
        <v>0.0</v>
      </c>
      <c r="E100" s="30">
        <v>0.0</v>
      </c>
      <c r="F100" s="45">
        <v>1.0</v>
      </c>
      <c r="G100" s="45">
        <v>1.0</v>
      </c>
      <c r="O100" s="21"/>
      <c r="P100" s="21" t="s">
        <v>337</v>
      </c>
      <c r="Q100" s="21">
        <v>6.0</v>
      </c>
      <c r="R100" s="21">
        <v>3.0</v>
      </c>
      <c r="S100" s="21">
        <v>4.0</v>
      </c>
    </row>
    <row r="101">
      <c r="A101" s="21" t="s">
        <v>354</v>
      </c>
      <c r="B101" s="29">
        <v>1.5113244014E10</v>
      </c>
      <c r="C101" s="30">
        <v>1.0</v>
      </c>
      <c r="D101" s="30">
        <v>0.0</v>
      </c>
      <c r="E101" s="30">
        <v>0.0</v>
      </c>
      <c r="F101" s="45">
        <v>1.0</v>
      </c>
      <c r="G101" s="45">
        <v>1.0</v>
      </c>
      <c r="O101" s="21"/>
      <c r="P101" s="21" t="s">
        <v>354</v>
      </c>
      <c r="Q101" s="46">
        <v>2.0</v>
      </c>
      <c r="R101" s="46">
        <v>2.0</v>
      </c>
      <c r="S101" s="46">
        <v>4.0</v>
      </c>
    </row>
    <row r="102">
      <c r="A102" s="21" t="s">
        <v>161</v>
      </c>
      <c r="B102" s="29">
        <v>1.4110411047E10</v>
      </c>
      <c r="C102" s="30">
        <v>0.0</v>
      </c>
      <c r="D102" s="30">
        <v>0.0</v>
      </c>
      <c r="E102" s="30">
        <v>0.0</v>
      </c>
      <c r="F102" s="45">
        <v>0.0</v>
      </c>
      <c r="G102" s="45">
        <v>0.0</v>
      </c>
      <c r="O102" s="21"/>
      <c r="P102" s="21" t="s">
        <v>161</v>
      </c>
      <c r="Q102" s="9">
        <v>1.0</v>
      </c>
      <c r="R102" s="9">
        <v>2.0</v>
      </c>
      <c r="S102" s="9">
        <v>4.0</v>
      </c>
    </row>
    <row r="103">
      <c r="A103" s="21" t="s">
        <v>163</v>
      </c>
      <c r="B103" s="29">
        <v>1.5113344001E10</v>
      </c>
      <c r="C103" s="30">
        <v>0.0</v>
      </c>
      <c r="D103" s="30">
        <v>0.0</v>
      </c>
      <c r="E103" s="30">
        <v>0.0</v>
      </c>
      <c r="F103" s="45">
        <v>0.0</v>
      </c>
      <c r="G103" s="45">
        <v>0.0</v>
      </c>
      <c r="O103" s="21"/>
      <c r="P103" s="21" t="s">
        <v>163</v>
      </c>
      <c r="Q103" s="9">
        <v>1.0</v>
      </c>
      <c r="R103" s="9">
        <v>2.0</v>
      </c>
      <c r="S103" s="9">
        <v>4.0</v>
      </c>
    </row>
    <row r="104">
      <c r="A104" s="21" t="s">
        <v>159</v>
      </c>
      <c r="B104" s="29">
        <v>1.4110421048E10</v>
      </c>
      <c r="C104" s="30">
        <v>0.0</v>
      </c>
      <c r="D104" s="30">
        <v>0.0</v>
      </c>
      <c r="E104" s="30">
        <v>0.0</v>
      </c>
      <c r="F104" s="45">
        <v>0.0</v>
      </c>
      <c r="G104" s="45">
        <v>0.0</v>
      </c>
      <c r="O104" s="21"/>
      <c r="P104" s="21" t="s">
        <v>159</v>
      </c>
      <c r="Q104" s="9">
        <v>2.0</v>
      </c>
      <c r="R104" s="9">
        <v>2.0</v>
      </c>
      <c r="S104" s="9">
        <v>4.0</v>
      </c>
    </row>
    <row r="105">
      <c r="A105" s="21" t="s">
        <v>160</v>
      </c>
      <c r="B105" s="29">
        <v>1.511041E11</v>
      </c>
      <c r="C105" s="30">
        <v>0.0</v>
      </c>
      <c r="D105" s="30">
        <v>0.0</v>
      </c>
      <c r="E105" s="30">
        <v>0.0</v>
      </c>
      <c r="F105" s="45">
        <v>0.0</v>
      </c>
      <c r="G105" s="45">
        <v>0.0</v>
      </c>
      <c r="O105" s="21"/>
      <c r="P105" s="21" t="s">
        <v>160</v>
      </c>
      <c r="Q105" s="9">
        <v>2.0</v>
      </c>
      <c r="R105" s="9">
        <v>2.0</v>
      </c>
      <c r="S105" s="9">
        <v>4.0</v>
      </c>
    </row>
    <row r="106">
      <c r="A106" s="21" t="s">
        <v>167</v>
      </c>
      <c r="B106" s="29">
        <v>1.5110432E11</v>
      </c>
      <c r="C106" s="30">
        <v>0.0</v>
      </c>
      <c r="D106" s="30">
        <v>0.0</v>
      </c>
      <c r="E106" s="30">
        <v>0.0</v>
      </c>
      <c r="F106" s="45">
        <v>0.0</v>
      </c>
      <c r="G106" s="45">
        <v>0.0</v>
      </c>
      <c r="O106" s="21"/>
      <c r="P106" s="21" t="s">
        <v>167</v>
      </c>
      <c r="Q106" s="9">
        <v>1.0</v>
      </c>
      <c r="R106" s="9">
        <v>2.0</v>
      </c>
      <c r="S106" s="9">
        <v>4.0</v>
      </c>
    </row>
    <row r="107">
      <c r="A107" s="21" t="s">
        <v>169</v>
      </c>
      <c r="B107" s="29">
        <v>1.511051E11</v>
      </c>
      <c r="C107" s="30">
        <v>0.0</v>
      </c>
      <c r="D107" s="30">
        <v>0.0</v>
      </c>
      <c r="E107" s="30">
        <v>0.0</v>
      </c>
      <c r="F107" s="45">
        <v>0.0</v>
      </c>
      <c r="G107" s="45">
        <v>0.0</v>
      </c>
      <c r="O107" s="21"/>
      <c r="P107" s="21" t="s">
        <v>169</v>
      </c>
      <c r="Q107" s="9">
        <v>1.0</v>
      </c>
      <c r="R107" s="9">
        <v>2.0</v>
      </c>
      <c r="S107" s="9">
        <v>4.0</v>
      </c>
    </row>
    <row r="108">
      <c r="A108" s="21" t="s">
        <v>162</v>
      </c>
      <c r="B108" s="29">
        <v>1.5110522E11</v>
      </c>
      <c r="C108" s="30">
        <v>0.0</v>
      </c>
      <c r="D108" s="30">
        <v>0.0</v>
      </c>
      <c r="E108" s="30">
        <v>0.0</v>
      </c>
      <c r="F108" s="45">
        <v>0.0</v>
      </c>
      <c r="G108" s="45">
        <v>0.0</v>
      </c>
      <c r="O108" s="21"/>
      <c r="P108" s="21" t="s">
        <v>162</v>
      </c>
      <c r="Q108" s="9">
        <v>2.0</v>
      </c>
      <c r="R108" s="9">
        <v>2.0</v>
      </c>
      <c r="S108" s="9">
        <v>4.0</v>
      </c>
    </row>
    <row r="109">
      <c r="A109" s="21" t="s">
        <v>164</v>
      </c>
      <c r="B109" s="29">
        <v>1.5110524001E11</v>
      </c>
      <c r="C109" s="30">
        <v>0.0</v>
      </c>
      <c r="D109" s="30">
        <v>0.0</v>
      </c>
      <c r="E109" s="30">
        <v>0.0</v>
      </c>
      <c r="F109" s="45">
        <v>0.0</v>
      </c>
      <c r="G109" s="45">
        <v>0.0</v>
      </c>
      <c r="O109" s="21"/>
      <c r="P109" s="21" t="s">
        <v>164</v>
      </c>
      <c r="Q109" s="9">
        <v>2.0</v>
      </c>
      <c r="R109" s="9">
        <v>2.0</v>
      </c>
      <c r="S109" s="9">
        <v>4.0</v>
      </c>
    </row>
    <row r="110">
      <c r="A110" s="21" t="s">
        <v>170</v>
      </c>
      <c r="B110" s="29">
        <v>1.5110544E11</v>
      </c>
      <c r="C110" s="30">
        <v>0.0</v>
      </c>
      <c r="D110" s="30">
        <v>0.0</v>
      </c>
      <c r="E110" s="30">
        <v>0.0</v>
      </c>
      <c r="F110" s="45">
        <v>0.0</v>
      </c>
      <c r="G110" s="45">
        <v>0.0</v>
      </c>
      <c r="O110" s="21"/>
      <c r="P110" s="21" t="s">
        <v>170</v>
      </c>
      <c r="Q110" s="9">
        <v>1.0</v>
      </c>
      <c r="R110" s="9">
        <v>2.0</v>
      </c>
      <c r="S110" s="9">
        <v>4.0</v>
      </c>
    </row>
    <row r="111">
      <c r="A111" s="21" t="s">
        <v>360</v>
      </c>
      <c r="B111" s="29">
        <v>1.5110641001E11</v>
      </c>
      <c r="C111" s="30">
        <v>1.0</v>
      </c>
      <c r="D111" s="30">
        <v>0.0</v>
      </c>
      <c r="E111" s="30">
        <v>0.0</v>
      </c>
      <c r="F111" s="45">
        <v>1.0</v>
      </c>
      <c r="G111" s="45">
        <v>1.0</v>
      </c>
      <c r="O111" s="21"/>
      <c r="P111" s="21" t="s">
        <v>360</v>
      </c>
      <c r="Q111" s="46">
        <v>4.0</v>
      </c>
      <c r="R111" s="46">
        <v>2.0</v>
      </c>
      <c r="S111" s="46">
        <v>4.0</v>
      </c>
    </row>
    <row r="112">
      <c r="A112" s="21" t="s">
        <v>171</v>
      </c>
      <c r="B112" s="29">
        <v>1.511081E11</v>
      </c>
      <c r="C112" s="30">
        <v>0.0</v>
      </c>
      <c r="D112" s="30">
        <v>0.0</v>
      </c>
      <c r="E112" s="30">
        <v>0.0</v>
      </c>
      <c r="F112" s="45">
        <v>0.0</v>
      </c>
      <c r="G112" s="45">
        <v>0.0</v>
      </c>
      <c r="O112" s="21"/>
      <c r="P112" s="21" t="s">
        <v>171</v>
      </c>
      <c r="Q112" s="9">
        <v>1.0</v>
      </c>
      <c r="R112" s="9">
        <v>2.0</v>
      </c>
      <c r="S112" s="9">
        <v>4.0</v>
      </c>
    </row>
    <row r="113">
      <c r="A113" s="21" t="s">
        <v>165</v>
      </c>
      <c r="B113" s="29">
        <v>1.5110821001E11</v>
      </c>
      <c r="C113" s="30">
        <v>0.0</v>
      </c>
      <c r="D113" s="30">
        <v>0.0</v>
      </c>
      <c r="E113" s="30">
        <v>0.0</v>
      </c>
      <c r="F113" s="45">
        <v>0.0</v>
      </c>
      <c r="G113" s="45">
        <v>0.0</v>
      </c>
      <c r="O113" s="21"/>
      <c r="P113" s="21" t="s">
        <v>165</v>
      </c>
      <c r="Q113" s="9">
        <v>2.0</v>
      </c>
      <c r="R113" s="9">
        <v>2.0</v>
      </c>
      <c r="S113" s="9">
        <v>4.0</v>
      </c>
    </row>
    <row r="114">
      <c r="A114" s="21" t="s">
        <v>172</v>
      </c>
      <c r="B114" s="29">
        <v>1.5110821002E11</v>
      </c>
      <c r="C114" s="30">
        <v>0.0</v>
      </c>
      <c r="D114" s="30">
        <v>0.0</v>
      </c>
      <c r="E114" s="30">
        <v>0.0</v>
      </c>
      <c r="F114" s="45">
        <v>0.0</v>
      </c>
      <c r="G114" s="45">
        <v>0.0</v>
      </c>
      <c r="O114" s="21"/>
      <c r="P114" s="21" t="s">
        <v>172</v>
      </c>
      <c r="Q114" s="9">
        <v>1.0</v>
      </c>
      <c r="R114" s="9">
        <v>2.0</v>
      </c>
      <c r="S114" s="9">
        <v>4.0</v>
      </c>
    </row>
    <row r="115">
      <c r="A115" s="21" t="s">
        <v>173</v>
      </c>
      <c r="B115" s="29">
        <v>1.5110821003E11</v>
      </c>
      <c r="C115" s="30">
        <v>0.0</v>
      </c>
      <c r="D115" s="30">
        <v>0.0</v>
      </c>
      <c r="E115" s="30">
        <v>0.0</v>
      </c>
      <c r="F115" s="45">
        <v>0.0</v>
      </c>
      <c r="G115" s="45">
        <v>0.0</v>
      </c>
      <c r="O115" s="21"/>
      <c r="P115" s="21" t="s">
        <v>173</v>
      </c>
      <c r="Q115" s="9">
        <v>1.0</v>
      </c>
      <c r="R115" s="9">
        <v>2.0</v>
      </c>
      <c r="S115" s="9">
        <v>4.0</v>
      </c>
    </row>
    <row r="116">
      <c r="A116" s="21" t="s">
        <v>174</v>
      </c>
      <c r="B116" s="29">
        <v>1.5110821005E11</v>
      </c>
      <c r="C116" s="30">
        <v>0.0</v>
      </c>
      <c r="D116" s="30">
        <v>0.0</v>
      </c>
      <c r="E116" s="30">
        <v>0.0</v>
      </c>
      <c r="F116" s="45">
        <v>0.0</v>
      </c>
      <c r="G116" s="45">
        <v>0.0</v>
      </c>
      <c r="O116" s="21"/>
      <c r="P116" s="21" t="s">
        <v>174</v>
      </c>
      <c r="Q116" s="9">
        <v>1.0</v>
      </c>
      <c r="R116" s="9">
        <v>2.0</v>
      </c>
      <c r="S116" s="9">
        <v>4.0</v>
      </c>
    </row>
    <row r="117">
      <c r="A117" s="21" t="s">
        <v>175</v>
      </c>
      <c r="B117" s="29">
        <v>1.5110821006E11</v>
      </c>
      <c r="C117" s="30">
        <v>0.0</v>
      </c>
      <c r="D117" s="30">
        <v>0.0</v>
      </c>
      <c r="E117" s="30">
        <v>0.0</v>
      </c>
      <c r="F117" s="45">
        <v>0.0</v>
      </c>
      <c r="G117" s="45">
        <v>0.0</v>
      </c>
      <c r="O117" s="21"/>
      <c r="P117" s="21" t="s">
        <v>175</v>
      </c>
      <c r="Q117" s="9">
        <v>1.0</v>
      </c>
      <c r="R117" s="9">
        <v>2.0</v>
      </c>
      <c r="S117" s="9">
        <v>4.0</v>
      </c>
    </row>
    <row r="118">
      <c r="A118" s="21" t="s">
        <v>176</v>
      </c>
      <c r="B118" s="29">
        <v>1.5110821007E11</v>
      </c>
      <c r="C118" s="30">
        <v>0.0</v>
      </c>
      <c r="D118" s="30">
        <v>0.0</v>
      </c>
      <c r="E118" s="30">
        <v>0.0</v>
      </c>
      <c r="F118" s="45">
        <v>0.0</v>
      </c>
      <c r="G118" s="45">
        <v>0.0</v>
      </c>
      <c r="O118" s="21"/>
      <c r="P118" s="21" t="s">
        <v>176</v>
      </c>
      <c r="Q118" s="9">
        <v>1.0</v>
      </c>
      <c r="R118" s="9">
        <v>2.0</v>
      </c>
      <c r="S118" s="9">
        <v>4.0</v>
      </c>
    </row>
    <row r="119">
      <c r="A119" s="21" t="s">
        <v>166</v>
      </c>
      <c r="B119" s="29">
        <v>1.5110821008E11</v>
      </c>
      <c r="C119" s="30">
        <v>0.0</v>
      </c>
      <c r="D119" s="30">
        <v>0.0</v>
      </c>
      <c r="E119" s="30">
        <v>0.0</v>
      </c>
      <c r="F119" s="45">
        <v>0.0</v>
      </c>
      <c r="G119" s="45">
        <v>0.0</v>
      </c>
      <c r="O119" s="21"/>
      <c r="P119" s="21" t="s">
        <v>166</v>
      </c>
      <c r="Q119" s="9">
        <v>2.0</v>
      </c>
      <c r="R119" s="9">
        <v>2.0</v>
      </c>
      <c r="S119" s="9">
        <v>4.0</v>
      </c>
    </row>
    <row r="120">
      <c r="A120" s="21" t="s">
        <v>147</v>
      </c>
      <c r="B120" s="29">
        <v>1.5110822001E11</v>
      </c>
      <c r="C120" s="30">
        <v>0.0</v>
      </c>
      <c r="D120" s="30">
        <v>0.0</v>
      </c>
      <c r="E120" s="30">
        <v>0.0</v>
      </c>
      <c r="F120" s="45">
        <v>0.0</v>
      </c>
      <c r="G120" s="45">
        <v>0.0</v>
      </c>
      <c r="O120" s="21"/>
      <c r="P120" s="21" t="s">
        <v>147</v>
      </c>
      <c r="Q120" s="9">
        <v>3.0</v>
      </c>
      <c r="R120" s="9">
        <v>2.0</v>
      </c>
      <c r="S120" s="9">
        <v>4.0</v>
      </c>
    </row>
    <row r="121">
      <c r="A121" s="21" t="s">
        <v>148</v>
      </c>
      <c r="B121" s="29">
        <v>1.5110822002E11</v>
      </c>
      <c r="C121" s="30">
        <v>0.0</v>
      </c>
      <c r="D121" s="30">
        <v>0.0</v>
      </c>
      <c r="E121" s="30">
        <v>0.0</v>
      </c>
      <c r="F121" s="45">
        <v>0.0</v>
      </c>
      <c r="G121" s="45">
        <v>0.0</v>
      </c>
      <c r="O121" s="21"/>
      <c r="P121" s="21" t="s">
        <v>148</v>
      </c>
      <c r="Q121" s="9">
        <v>3.0</v>
      </c>
      <c r="R121" s="9">
        <v>2.0</v>
      </c>
      <c r="S121" s="9">
        <v>4.0</v>
      </c>
    </row>
    <row r="122">
      <c r="A122" s="21" t="s">
        <v>141</v>
      </c>
      <c r="B122" s="29">
        <v>1.5110822003E11</v>
      </c>
      <c r="C122" s="30">
        <v>0.0</v>
      </c>
      <c r="D122" s="30">
        <v>0.0</v>
      </c>
      <c r="E122" s="30">
        <v>0.0</v>
      </c>
      <c r="F122" s="45">
        <v>0.0</v>
      </c>
      <c r="G122" s="45">
        <v>0.0</v>
      </c>
      <c r="O122" s="21"/>
      <c r="P122" s="21" t="s">
        <v>141</v>
      </c>
      <c r="Q122" s="9">
        <v>4.0</v>
      </c>
      <c r="R122" s="9">
        <v>2.0</v>
      </c>
      <c r="S122" s="9">
        <v>4.0</v>
      </c>
    </row>
    <row r="123">
      <c r="A123" s="21" t="s">
        <v>149</v>
      </c>
      <c r="B123" s="29">
        <v>1.5110822004E11</v>
      </c>
      <c r="C123" s="30">
        <v>0.0</v>
      </c>
      <c r="D123" s="30">
        <v>0.0</v>
      </c>
      <c r="E123" s="30">
        <v>0.0</v>
      </c>
      <c r="F123" s="45">
        <v>0.0</v>
      </c>
      <c r="G123" s="45">
        <v>0.0</v>
      </c>
      <c r="O123" s="21"/>
      <c r="P123" s="21" t="s">
        <v>149</v>
      </c>
      <c r="Q123" s="9">
        <v>3.0</v>
      </c>
      <c r="R123" s="9">
        <v>2.0</v>
      </c>
      <c r="S123" s="9">
        <v>4.0</v>
      </c>
    </row>
    <row r="124">
      <c r="A124" s="21" t="s">
        <v>177</v>
      </c>
      <c r="B124" s="29">
        <v>1.5110822005E11</v>
      </c>
      <c r="C124" s="30">
        <v>0.0</v>
      </c>
      <c r="D124" s="30">
        <v>0.0</v>
      </c>
      <c r="E124" s="30">
        <v>0.0</v>
      </c>
      <c r="F124" s="45">
        <v>0.0</v>
      </c>
      <c r="G124" s="45">
        <v>0.0</v>
      </c>
      <c r="O124" s="21"/>
      <c r="P124" s="21" t="s">
        <v>177</v>
      </c>
      <c r="Q124" s="9">
        <v>1.0</v>
      </c>
      <c r="R124" s="9">
        <v>2.0</v>
      </c>
      <c r="S124" s="9">
        <v>4.0</v>
      </c>
    </row>
    <row r="125">
      <c r="A125" s="21" t="s">
        <v>178</v>
      </c>
      <c r="B125" s="29">
        <v>1.5110822006E11</v>
      </c>
      <c r="C125" s="30">
        <v>0.0</v>
      </c>
      <c r="D125" s="30">
        <v>0.0</v>
      </c>
      <c r="E125" s="30">
        <v>0.0</v>
      </c>
      <c r="F125" s="45">
        <v>0.0</v>
      </c>
      <c r="G125" s="45">
        <v>0.0</v>
      </c>
      <c r="P125" s="21" t="s">
        <v>178</v>
      </c>
      <c r="Q125" s="9">
        <v>1.0</v>
      </c>
      <c r="R125" s="9">
        <v>2.0</v>
      </c>
      <c r="S125" s="9">
        <v>4.0</v>
      </c>
    </row>
    <row r="126">
      <c r="A126" s="21" t="s">
        <v>179</v>
      </c>
      <c r="B126" s="29">
        <v>1.5110823003E11</v>
      </c>
      <c r="C126" s="30">
        <v>0.0</v>
      </c>
      <c r="D126" s="30">
        <v>0.0</v>
      </c>
      <c r="E126" s="30">
        <v>0.0</v>
      </c>
      <c r="F126" s="45">
        <v>0.0</v>
      </c>
      <c r="G126" s="45">
        <v>0.0</v>
      </c>
      <c r="O126" s="21"/>
      <c r="P126" s="21" t="s">
        <v>179</v>
      </c>
      <c r="Q126" s="9">
        <v>1.0</v>
      </c>
      <c r="R126" s="9">
        <v>2.0</v>
      </c>
      <c r="S126" s="9">
        <v>4.0</v>
      </c>
    </row>
    <row r="127">
      <c r="A127" s="21" t="s">
        <v>180</v>
      </c>
      <c r="B127" s="29">
        <v>1.5110824E11</v>
      </c>
      <c r="C127" s="30">
        <v>0.0</v>
      </c>
      <c r="D127" s="30">
        <v>0.0</v>
      </c>
      <c r="E127" s="30">
        <v>0.0</v>
      </c>
      <c r="F127" s="45">
        <v>0.0</v>
      </c>
      <c r="G127" s="45">
        <v>0.0</v>
      </c>
      <c r="O127" s="21"/>
      <c r="P127" s="21" t="s">
        <v>180</v>
      </c>
      <c r="Q127" s="9">
        <v>1.0</v>
      </c>
      <c r="R127" s="9">
        <v>2.0</v>
      </c>
      <c r="S127" s="9">
        <v>4.0</v>
      </c>
    </row>
    <row r="128">
      <c r="A128" s="21" t="s">
        <v>181</v>
      </c>
      <c r="B128" s="29">
        <v>1.5110834001E11</v>
      </c>
      <c r="C128" s="30">
        <v>0.0</v>
      </c>
      <c r="D128" s="30">
        <v>0.0</v>
      </c>
      <c r="E128" s="30">
        <v>0.0</v>
      </c>
      <c r="F128" s="45">
        <v>0.0</v>
      </c>
      <c r="G128" s="45">
        <v>0.0</v>
      </c>
      <c r="O128" s="21"/>
      <c r="P128" s="21" t="s">
        <v>181</v>
      </c>
      <c r="Q128" s="9">
        <v>1.0</v>
      </c>
      <c r="R128" s="9">
        <v>2.0</v>
      </c>
      <c r="S128" s="9">
        <v>4.0</v>
      </c>
    </row>
    <row r="129">
      <c r="A129" s="21" t="s">
        <v>142</v>
      </c>
      <c r="B129" s="29">
        <v>1.5110834002E11</v>
      </c>
      <c r="C129" s="30">
        <v>0.0</v>
      </c>
      <c r="D129" s="30">
        <v>0.0</v>
      </c>
      <c r="E129" s="30">
        <v>0.0</v>
      </c>
      <c r="F129" s="45">
        <v>0.0</v>
      </c>
      <c r="G129" s="45">
        <v>0.0</v>
      </c>
      <c r="O129" s="21"/>
      <c r="P129" s="21" t="s">
        <v>142</v>
      </c>
      <c r="Q129" s="9">
        <v>4.0</v>
      </c>
      <c r="R129" s="9">
        <v>2.0</v>
      </c>
      <c r="S129" s="9">
        <v>4.0</v>
      </c>
    </row>
    <row r="130">
      <c r="A130" s="21" t="s">
        <v>151</v>
      </c>
      <c r="B130" s="29">
        <v>1.5110921E11</v>
      </c>
      <c r="C130" s="30">
        <v>0.0</v>
      </c>
      <c r="D130" s="30">
        <v>0.0</v>
      </c>
      <c r="E130" s="30">
        <v>0.0</v>
      </c>
      <c r="F130" s="45">
        <v>0.0</v>
      </c>
      <c r="G130" s="45">
        <v>0.0</v>
      </c>
      <c r="O130" s="21"/>
      <c r="P130" s="21" t="s">
        <v>151</v>
      </c>
      <c r="Q130" s="9">
        <v>3.0</v>
      </c>
      <c r="R130" s="9">
        <v>2.0</v>
      </c>
      <c r="S130" s="9">
        <v>4.0</v>
      </c>
    </row>
    <row r="131">
      <c r="A131" s="21" t="s">
        <v>168</v>
      </c>
      <c r="B131" s="29">
        <v>1.5110932E11</v>
      </c>
      <c r="C131" s="30">
        <v>0.0</v>
      </c>
      <c r="D131" s="30">
        <v>0.0</v>
      </c>
      <c r="E131" s="30">
        <v>0.0</v>
      </c>
      <c r="F131" s="45">
        <v>0.0</v>
      </c>
      <c r="G131" s="45">
        <v>0.0</v>
      </c>
      <c r="O131" s="21"/>
      <c r="P131" s="21" t="s">
        <v>168</v>
      </c>
      <c r="Q131" s="9">
        <v>2.0</v>
      </c>
      <c r="R131" s="9">
        <v>2.0</v>
      </c>
      <c r="S131" s="9">
        <v>4.0</v>
      </c>
    </row>
    <row r="132">
      <c r="A132" s="21" t="s">
        <v>334</v>
      </c>
      <c r="B132" s="29">
        <v>6.16120124001E11</v>
      </c>
      <c r="C132" s="30">
        <v>1.0</v>
      </c>
      <c r="D132" s="30">
        <v>0.0</v>
      </c>
      <c r="E132" s="30">
        <v>0.0</v>
      </c>
      <c r="F132" s="45">
        <v>1.0</v>
      </c>
      <c r="G132" s="45">
        <v>1.0</v>
      </c>
      <c r="O132" s="21"/>
      <c r="P132" s="21" t="s">
        <v>334</v>
      </c>
      <c r="Q132" s="46">
        <v>3.0</v>
      </c>
      <c r="R132" s="46">
        <v>2.0</v>
      </c>
      <c r="S132" s="46">
        <v>8.0</v>
      </c>
    </row>
    <row r="133">
      <c r="A133" s="21" t="s">
        <v>322</v>
      </c>
      <c r="B133" s="29">
        <v>1.055022003E11</v>
      </c>
      <c r="C133" s="30">
        <v>1.0</v>
      </c>
      <c r="D133" s="30">
        <v>0.0</v>
      </c>
      <c r="E133" s="30">
        <v>1.0</v>
      </c>
      <c r="F133" s="21">
        <v>1.0</v>
      </c>
      <c r="G133" s="45">
        <v>1.0</v>
      </c>
      <c r="P133" s="21" t="s">
        <v>322</v>
      </c>
      <c r="Q133" s="46">
        <v>7.0</v>
      </c>
      <c r="R133" s="21">
        <v>4.0</v>
      </c>
      <c r="S133" s="21">
        <v>4.0</v>
      </c>
    </row>
    <row r="134">
      <c r="A134" s="21" t="s">
        <v>352</v>
      </c>
      <c r="B134" s="29">
        <v>1.5110743006E11</v>
      </c>
      <c r="C134" s="30">
        <v>1.0</v>
      </c>
      <c r="D134" s="30">
        <v>0.0</v>
      </c>
      <c r="E134" s="30">
        <v>0.0</v>
      </c>
      <c r="F134" s="21">
        <v>1.0</v>
      </c>
      <c r="G134" s="45">
        <v>1.0</v>
      </c>
      <c r="O134" s="21"/>
      <c r="P134" s="21" t="s">
        <v>352</v>
      </c>
      <c r="Q134" s="46">
        <v>5.0</v>
      </c>
      <c r="R134" s="46">
        <v>3.0</v>
      </c>
      <c r="S134" s="46">
        <v>4.0</v>
      </c>
    </row>
    <row r="135">
      <c r="A135" s="21" t="s">
        <v>338</v>
      </c>
      <c r="B135" s="29">
        <v>1.5110743018E11</v>
      </c>
      <c r="C135" s="30">
        <v>1.0</v>
      </c>
      <c r="D135" s="30">
        <v>0.0</v>
      </c>
      <c r="E135" s="30">
        <v>0.0</v>
      </c>
      <c r="F135" s="21">
        <v>1.0</v>
      </c>
      <c r="G135" s="45">
        <v>1.0</v>
      </c>
      <c r="O135" s="21"/>
      <c r="P135" s="21" t="s">
        <v>338</v>
      </c>
      <c r="Q135" s="46">
        <v>6.0</v>
      </c>
      <c r="R135" s="46">
        <v>3.0</v>
      </c>
      <c r="S135" s="46">
        <v>4.0</v>
      </c>
    </row>
    <row r="136">
      <c r="A136" s="21" t="s">
        <v>228</v>
      </c>
      <c r="B136" s="29">
        <v>1.6111923004E11</v>
      </c>
      <c r="C136" s="30">
        <v>1.0</v>
      </c>
      <c r="D136" s="30">
        <v>0.0</v>
      </c>
      <c r="E136" s="30">
        <v>0.0</v>
      </c>
      <c r="F136" s="21">
        <v>0.0</v>
      </c>
      <c r="G136" s="45">
        <v>1.0</v>
      </c>
      <c r="O136" s="21"/>
      <c r="P136" s="21" t="s">
        <v>228</v>
      </c>
      <c r="Q136" s="46">
        <v>4.0</v>
      </c>
      <c r="R136" s="46">
        <v>3.0</v>
      </c>
      <c r="S136" s="46">
        <v>4.0</v>
      </c>
    </row>
    <row r="137">
      <c r="A137" s="21" t="s">
        <v>351</v>
      </c>
      <c r="B137" s="29">
        <v>1.6111923008E11</v>
      </c>
      <c r="C137" s="30">
        <v>1.0</v>
      </c>
      <c r="D137" s="30">
        <v>0.0</v>
      </c>
      <c r="E137" s="30">
        <v>0.0</v>
      </c>
      <c r="F137" s="21">
        <v>1.0</v>
      </c>
      <c r="G137" s="45">
        <v>1.0</v>
      </c>
      <c r="O137" s="21"/>
      <c r="P137" s="21" t="s">
        <v>351</v>
      </c>
      <c r="Q137" s="46">
        <v>6.0</v>
      </c>
      <c r="R137" s="46">
        <v>2.0</v>
      </c>
      <c r="S137" s="46">
        <v>4.0</v>
      </c>
    </row>
    <row r="138">
      <c r="A138" s="21" t="s">
        <v>363</v>
      </c>
      <c r="B138" s="29">
        <v>1.6111923009E11</v>
      </c>
      <c r="C138" s="30">
        <v>1.0</v>
      </c>
      <c r="D138" s="30">
        <v>0.0</v>
      </c>
      <c r="E138" s="30">
        <v>0.0</v>
      </c>
      <c r="F138" s="21">
        <v>1.0</v>
      </c>
      <c r="G138" s="45">
        <v>1.0</v>
      </c>
      <c r="O138" s="21"/>
      <c r="P138" s="21" t="s">
        <v>363</v>
      </c>
      <c r="Q138" s="46">
        <v>3.0</v>
      </c>
      <c r="R138" s="46">
        <v>2.0</v>
      </c>
      <c r="S138" s="46">
        <v>4.0</v>
      </c>
    </row>
    <row r="139">
      <c r="A139" s="21" t="s">
        <v>364</v>
      </c>
      <c r="B139" s="29">
        <v>6.16120141003E11</v>
      </c>
      <c r="C139" s="30">
        <v>1.0</v>
      </c>
      <c r="D139" s="30">
        <v>0.0</v>
      </c>
      <c r="E139" s="30">
        <v>0.0</v>
      </c>
      <c r="F139" s="21">
        <v>1.0</v>
      </c>
      <c r="G139" s="45">
        <v>1.0</v>
      </c>
      <c r="O139" s="21"/>
      <c r="P139" s="21" t="s">
        <v>364</v>
      </c>
      <c r="Q139" s="46">
        <v>2.0</v>
      </c>
      <c r="R139" s="46">
        <v>4.0</v>
      </c>
      <c r="S139" s="46">
        <v>4.0</v>
      </c>
    </row>
    <row r="140">
      <c r="A140" s="21" t="s">
        <v>262</v>
      </c>
      <c r="B140" s="29">
        <v>48001.0</v>
      </c>
      <c r="C140" s="30">
        <v>1.0</v>
      </c>
      <c r="D140" s="30">
        <v>0.0</v>
      </c>
      <c r="E140" s="30">
        <v>0.0</v>
      </c>
      <c r="F140" s="21">
        <v>1.0</v>
      </c>
      <c r="G140" s="45">
        <v>1.0</v>
      </c>
      <c r="O140" s="21"/>
      <c r="P140" s="21" t="s">
        <v>262</v>
      </c>
      <c r="Q140" s="46">
        <v>3.0</v>
      </c>
      <c r="R140" s="46">
        <v>7.0</v>
      </c>
      <c r="S140" s="46">
        <v>10.0</v>
      </c>
    </row>
    <row r="141">
      <c r="A141" s="21" t="s">
        <v>248</v>
      </c>
      <c r="B141" s="29">
        <v>48000.0</v>
      </c>
      <c r="C141" s="30">
        <v>1.0</v>
      </c>
      <c r="D141" s="30">
        <v>0.0</v>
      </c>
      <c r="E141" s="30">
        <v>0.0</v>
      </c>
      <c r="F141" s="21">
        <v>1.0</v>
      </c>
      <c r="G141" s="45">
        <v>1.0</v>
      </c>
      <c r="O141" s="21"/>
      <c r="P141" s="21" t="s">
        <v>248</v>
      </c>
      <c r="Q141" s="46">
        <v>9.0</v>
      </c>
      <c r="R141" s="46">
        <v>7.0</v>
      </c>
      <c r="S141" s="46">
        <v>10.0</v>
      </c>
    </row>
    <row r="142">
      <c r="A142" s="21" t="s">
        <v>250</v>
      </c>
      <c r="B142" s="29">
        <v>48004.0</v>
      </c>
      <c r="C142" s="30">
        <v>1.0</v>
      </c>
      <c r="D142" s="30">
        <v>0.0</v>
      </c>
      <c r="E142" s="30">
        <v>0.0</v>
      </c>
      <c r="F142" s="21">
        <v>1.0</v>
      </c>
      <c r="G142" s="45">
        <v>1.0</v>
      </c>
      <c r="O142" s="21"/>
      <c r="P142" s="21" t="s">
        <v>250</v>
      </c>
      <c r="Q142" s="46">
        <v>7.0</v>
      </c>
      <c r="R142" s="46">
        <v>7.0</v>
      </c>
      <c r="S142" s="46">
        <v>10.0</v>
      </c>
    </row>
    <row r="143">
      <c r="A143" s="21" t="s">
        <v>188</v>
      </c>
      <c r="B143" s="29">
        <v>1.6111922008E11</v>
      </c>
      <c r="C143" s="30">
        <v>0.0</v>
      </c>
      <c r="D143" s="30">
        <v>0.0</v>
      </c>
      <c r="E143" s="30">
        <v>0.0</v>
      </c>
      <c r="F143" s="21">
        <v>0.0</v>
      </c>
      <c r="G143" s="45">
        <v>1.0</v>
      </c>
      <c r="O143" s="21"/>
      <c r="P143" s="21" t="s">
        <v>188</v>
      </c>
      <c r="Q143" s="9">
        <v>5.0</v>
      </c>
      <c r="R143" s="9">
        <v>10.0</v>
      </c>
      <c r="S143" s="9">
        <v>10.0</v>
      </c>
    </row>
    <row r="144">
      <c r="A144" s="21" t="s">
        <v>203</v>
      </c>
      <c r="B144" s="29">
        <v>1.060005001E11</v>
      </c>
      <c r="C144" s="30">
        <v>1.0</v>
      </c>
      <c r="D144" s="30">
        <v>0.0</v>
      </c>
      <c r="E144" s="30">
        <v>0.0</v>
      </c>
      <c r="F144" s="21">
        <v>0.0</v>
      </c>
      <c r="G144" s="45">
        <v>1.0</v>
      </c>
      <c r="O144" s="21"/>
      <c r="P144" s="21" t="s">
        <v>203</v>
      </c>
      <c r="Q144" s="46">
        <v>8.0</v>
      </c>
      <c r="R144" s="46">
        <v>5.0</v>
      </c>
      <c r="S144" s="46">
        <v>6.0</v>
      </c>
    </row>
    <row r="145">
      <c r="A145" s="21" t="s">
        <v>329</v>
      </c>
      <c r="B145" s="29">
        <v>1.045013001E11</v>
      </c>
      <c r="C145" s="30">
        <v>1.0</v>
      </c>
      <c r="D145" s="30">
        <v>0.0</v>
      </c>
      <c r="E145" s="30">
        <v>0.0</v>
      </c>
      <c r="F145" s="21">
        <v>1.0</v>
      </c>
      <c r="G145" s="45">
        <v>1.0</v>
      </c>
      <c r="O145" s="21"/>
      <c r="P145" s="21" t="s">
        <v>329</v>
      </c>
      <c r="Q145" s="46">
        <v>3.0</v>
      </c>
      <c r="R145" s="46">
        <v>3.0</v>
      </c>
      <c r="S145" s="46">
        <v>8.0</v>
      </c>
    </row>
    <row r="146">
      <c r="A146" s="21" t="s">
        <v>361</v>
      </c>
      <c r="B146" s="29" t="s">
        <v>365</v>
      </c>
      <c r="C146" s="30">
        <v>1.0</v>
      </c>
      <c r="D146" s="30">
        <v>0.0</v>
      </c>
      <c r="E146" s="30">
        <v>0.0</v>
      </c>
      <c r="F146" s="21">
        <v>1.0</v>
      </c>
      <c r="G146" s="45">
        <v>1.0</v>
      </c>
      <c r="O146" s="21"/>
      <c r="P146" s="21" t="s">
        <v>361</v>
      </c>
      <c r="Q146" s="46">
        <v>5.0</v>
      </c>
      <c r="R146" s="46">
        <v>2.0</v>
      </c>
      <c r="S146" s="46">
        <v>4.0</v>
      </c>
    </row>
    <row r="147">
      <c r="A147" s="21" t="s">
        <v>227</v>
      </c>
      <c r="B147" s="29" t="s">
        <v>231</v>
      </c>
      <c r="C147" s="30">
        <v>1.0</v>
      </c>
      <c r="D147" s="30">
        <v>0.0</v>
      </c>
      <c r="E147" s="30">
        <v>0.0</v>
      </c>
      <c r="F147" s="21">
        <v>0.0</v>
      </c>
      <c r="G147" s="45">
        <v>1.0</v>
      </c>
      <c r="O147" s="21"/>
      <c r="P147" s="21" t="s">
        <v>227</v>
      </c>
      <c r="Q147" s="46">
        <v>5.0</v>
      </c>
      <c r="R147" s="46">
        <v>2.0</v>
      </c>
      <c r="S147" s="46">
        <v>4.0</v>
      </c>
    </row>
    <row r="148">
      <c r="A148" s="21" t="s">
        <v>198</v>
      </c>
      <c r="B148" s="29">
        <v>6.16110732017E11</v>
      </c>
      <c r="C148" s="30">
        <v>1.0</v>
      </c>
      <c r="D148" s="30">
        <v>0.0</v>
      </c>
      <c r="E148" s="30">
        <v>0.0</v>
      </c>
      <c r="F148" s="21">
        <v>0.0</v>
      </c>
      <c r="G148" s="45">
        <v>1.0</v>
      </c>
      <c r="O148" s="21"/>
      <c r="P148" s="21" t="s">
        <v>198</v>
      </c>
      <c r="Q148" s="46">
        <v>6.0</v>
      </c>
      <c r="R148" s="46">
        <v>4.0</v>
      </c>
      <c r="S148" s="46">
        <v>10.0</v>
      </c>
    </row>
    <row r="149">
      <c r="A149" s="21" t="s">
        <v>229</v>
      </c>
      <c r="B149" s="29">
        <v>1.6112024011E11</v>
      </c>
      <c r="C149" s="30">
        <v>1.0</v>
      </c>
      <c r="D149" s="30">
        <v>0.0</v>
      </c>
      <c r="E149" s="30">
        <v>0.0</v>
      </c>
      <c r="F149" s="45">
        <v>0.0</v>
      </c>
      <c r="G149" s="45">
        <v>1.0</v>
      </c>
      <c r="O149" s="21"/>
      <c r="P149" s="21" t="s">
        <v>229</v>
      </c>
      <c r="Q149" s="46">
        <v>3.0</v>
      </c>
      <c r="R149" s="46">
        <v>3.0</v>
      </c>
      <c r="S149" s="46">
        <v>4.0</v>
      </c>
    </row>
    <row r="150">
      <c r="A150" s="21" t="s">
        <v>230</v>
      </c>
      <c r="B150" s="29">
        <v>1.6112032001E11</v>
      </c>
      <c r="C150" s="30">
        <v>1.0</v>
      </c>
      <c r="D150" s="30">
        <v>0.0</v>
      </c>
      <c r="E150" s="30">
        <v>0.0</v>
      </c>
      <c r="F150" s="45">
        <v>0.0</v>
      </c>
      <c r="G150" s="45">
        <v>1.0</v>
      </c>
      <c r="O150" s="21"/>
      <c r="P150" s="21" t="s">
        <v>230</v>
      </c>
      <c r="Q150" s="46">
        <v>2.0</v>
      </c>
      <c r="R150" s="46">
        <v>3.0</v>
      </c>
      <c r="S150" s="46">
        <v>4.0</v>
      </c>
    </row>
    <row r="151">
      <c r="A151" s="21" t="s">
        <v>416</v>
      </c>
      <c r="B151" s="29">
        <v>1.611207439E11</v>
      </c>
      <c r="C151" s="30">
        <v>1.0</v>
      </c>
      <c r="D151" s="30">
        <v>1.0</v>
      </c>
      <c r="E151" s="30">
        <v>1.0</v>
      </c>
      <c r="F151" s="45">
        <v>1.0</v>
      </c>
      <c r="G151" s="45">
        <v>1.0</v>
      </c>
      <c r="O151" s="21"/>
      <c r="P151" s="21" t="s">
        <v>416</v>
      </c>
    </row>
    <row r="152">
      <c r="A152" s="21" t="s">
        <v>417</v>
      </c>
      <c r="B152" s="29">
        <v>1.61120744E11</v>
      </c>
      <c r="C152" s="30">
        <v>1.0</v>
      </c>
      <c r="D152" s="30">
        <v>1.0</v>
      </c>
      <c r="E152" s="30">
        <v>1.0</v>
      </c>
      <c r="F152" s="45">
        <v>1.0</v>
      </c>
      <c r="G152" s="45">
        <v>1.0</v>
      </c>
      <c r="O152" s="21"/>
      <c r="P152" s="21" t="s">
        <v>417</v>
      </c>
    </row>
    <row r="153">
      <c r="A153" s="21" t="s">
        <v>368</v>
      </c>
      <c r="B153" s="29">
        <v>1.6112922001E11</v>
      </c>
      <c r="C153" s="30">
        <v>1.0</v>
      </c>
      <c r="D153" s="30">
        <v>0.0</v>
      </c>
      <c r="E153" s="30">
        <v>1.0</v>
      </c>
      <c r="F153" s="45">
        <v>1.0</v>
      </c>
      <c r="G153" s="45">
        <v>1.0</v>
      </c>
      <c r="O153" s="21"/>
      <c r="P153" s="21" t="s">
        <v>368</v>
      </c>
      <c r="Q153" s="46">
        <v>2.0</v>
      </c>
      <c r="R153" s="20">
        <v>2.0</v>
      </c>
      <c r="S153" s="21">
        <v>4.0</v>
      </c>
    </row>
    <row r="154">
      <c r="A154" s="21" t="s">
        <v>418</v>
      </c>
      <c r="B154" s="29">
        <v>1.6112933002E11</v>
      </c>
      <c r="C154" s="30">
        <v>1.0</v>
      </c>
      <c r="D154" s="30">
        <v>1.0</v>
      </c>
      <c r="E154" s="30">
        <v>1.0</v>
      </c>
      <c r="F154" s="45">
        <v>1.0</v>
      </c>
      <c r="G154" s="45">
        <v>1.0</v>
      </c>
      <c r="O154" s="21"/>
      <c r="P154" s="21" t="s">
        <v>418</v>
      </c>
    </row>
    <row r="155">
      <c r="A155" s="21" t="s">
        <v>419</v>
      </c>
      <c r="B155" s="29">
        <v>1.6112934E11</v>
      </c>
      <c r="C155" s="30">
        <v>1.0</v>
      </c>
      <c r="D155" s="30">
        <v>1.0</v>
      </c>
      <c r="E155" s="30">
        <v>1.0</v>
      </c>
      <c r="F155" s="45">
        <v>1.0</v>
      </c>
      <c r="G155" s="45">
        <v>1.0</v>
      </c>
      <c r="O155" s="21"/>
      <c r="P155" s="21" t="s">
        <v>419</v>
      </c>
    </row>
    <row r="156">
      <c r="A156" s="21" t="s">
        <v>420</v>
      </c>
      <c r="B156" s="29">
        <v>1.611297445E11</v>
      </c>
      <c r="C156" s="30">
        <v>1.0</v>
      </c>
      <c r="D156" s="30">
        <v>1.0</v>
      </c>
      <c r="E156" s="30">
        <v>1.0</v>
      </c>
      <c r="F156" s="45">
        <v>1.0</v>
      </c>
      <c r="G156" s="45">
        <v>1.0</v>
      </c>
      <c r="O156" s="21"/>
      <c r="P156" s="21" t="s">
        <v>420</v>
      </c>
    </row>
    <row r="157">
      <c r="A157" s="21" t="s">
        <v>232</v>
      </c>
      <c r="B157" s="29">
        <v>7.490003003E11</v>
      </c>
      <c r="C157" s="30">
        <v>1.0</v>
      </c>
      <c r="D157" s="30">
        <v>0.0</v>
      </c>
      <c r="E157" s="30">
        <v>0.0</v>
      </c>
      <c r="F157" s="45">
        <v>0.0</v>
      </c>
      <c r="G157" s="45">
        <v>1.0</v>
      </c>
      <c r="O157" s="21"/>
      <c r="P157" s="21" t="s">
        <v>232</v>
      </c>
      <c r="Q157" s="46">
        <v>1.0</v>
      </c>
      <c r="R157" s="46">
        <v>3.0</v>
      </c>
      <c r="S157" s="46">
        <v>4.0</v>
      </c>
    </row>
    <row r="158">
      <c r="A158" s="21" t="s">
        <v>358</v>
      </c>
      <c r="B158" s="29">
        <v>1.040002008E11</v>
      </c>
      <c r="C158" s="30">
        <v>1.0</v>
      </c>
      <c r="D158" s="30">
        <v>0.0</v>
      </c>
      <c r="E158" s="30">
        <v>0.0</v>
      </c>
      <c r="F158" s="21">
        <v>1.0</v>
      </c>
      <c r="G158" s="45">
        <v>1.0</v>
      </c>
      <c r="O158" s="21"/>
      <c r="P158" s="21" t="s">
        <v>358</v>
      </c>
      <c r="Q158" s="46">
        <v>2.0</v>
      </c>
      <c r="R158" s="46">
        <v>3.0</v>
      </c>
      <c r="S158" s="46">
        <v>6.0</v>
      </c>
    </row>
    <row r="159">
      <c r="A159" s="21" t="s">
        <v>332</v>
      </c>
      <c r="B159" s="29">
        <v>1.040001011E11</v>
      </c>
      <c r="C159" s="30">
        <v>1.0</v>
      </c>
      <c r="D159" s="30">
        <v>0.0</v>
      </c>
      <c r="E159" s="30">
        <v>0.0</v>
      </c>
      <c r="F159" s="45">
        <v>1.0</v>
      </c>
      <c r="G159" s="45">
        <v>1.0</v>
      </c>
      <c r="O159" s="21"/>
      <c r="P159" s="21" t="s">
        <v>332</v>
      </c>
      <c r="Q159" s="46">
        <v>1.0</v>
      </c>
      <c r="R159" s="46">
        <v>2.0</v>
      </c>
      <c r="S159" s="46">
        <v>10.0</v>
      </c>
    </row>
    <row r="160">
      <c r="A160" s="21" t="s">
        <v>336</v>
      </c>
      <c r="B160" s="29">
        <v>1.04000200201E11</v>
      </c>
      <c r="C160" s="30">
        <v>1.0</v>
      </c>
      <c r="D160" s="30">
        <v>0.0</v>
      </c>
      <c r="E160" s="30">
        <v>0.0</v>
      </c>
      <c r="F160" s="45">
        <v>1.0</v>
      </c>
      <c r="G160" s="45">
        <v>1.0</v>
      </c>
      <c r="O160" s="21"/>
      <c r="P160" s="21" t="s">
        <v>336</v>
      </c>
      <c r="Q160" s="46">
        <v>1.0</v>
      </c>
      <c r="R160" s="46">
        <v>4.0</v>
      </c>
      <c r="S160" s="46">
        <v>8.0</v>
      </c>
    </row>
    <row r="161">
      <c r="A161" s="21" t="s">
        <v>355</v>
      </c>
      <c r="B161" s="29">
        <v>1.04000401001E11</v>
      </c>
      <c r="C161" s="30">
        <v>1.0</v>
      </c>
      <c r="D161" s="30">
        <v>0.0</v>
      </c>
      <c r="E161" s="30">
        <v>0.0</v>
      </c>
      <c r="F161" s="45">
        <v>1.0</v>
      </c>
      <c r="G161" s="45">
        <v>1.0</v>
      </c>
      <c r="O161" s="21"/>
      <c r="P161" s="21" t="s">
        <v>355</v>
      </c>
      <c r="Q161" s="46">
        <v>1.0</v>
      </c>
      <c r="R161" s="46">
        <v>2.0</v>
      </c>
      <c r="S161" s="46">
        <v>8.0</v>
      </c>
    </row>
    <row r="162">
      <c r="A162" s="21" t="s">
        <v>372</v>
      </c>
      <c r="B162" s="29">
        <v>1.040005003E11</v>
      </c>
      <c r="C162" s="30">
        <v>1.0</v>
      </c>
      <c r="D162" s="30">
        <v>0.0</v>
      </c>
      <c r="E162" s="30">
        <v>0.0</v>
      </c>
      <c r="F162" s="45">
        <v>1.0</v>
      </c>
      <c r="G162" s="45">
        <v>1.0</v>
      </c>
      <c r="O162" s="21"/>
      <c r="P162" s="21" t="s">
        <v>372</v>
      </c>
      <c r="Q162" s="46">
        <v>1.0</v>
      </c>
      <c r="R162" s="46">
        <v>2.0</v>
      </c>
      <c r="S162" s="46">
        <v>4.0</v>
      </c>
    </row>
    <row r="163">
      <c r="A163" s="21" t="s">
        <v>373</v>
      </c>
      <c r="B163" s="29">
        <v>1.040005011E11</v>
      </c>
      <c r="C163" s="30">
        <v>1.0</v>
      </c>
      <c r="D163" s="30">
        <v>0.0</v>
      </c>
      <c r="E163" s="30">
        <v>0.0</v>
      </c>
      <c r="F163" s="45">
        <v>1.0</v>
      </c>
      <c r="G163" s="45">
        <v>1.0</v>
      </c>
      <c r="O163" s="21"/>
      <c r="P163" s="21" t="s">
        <v>373</v>
      </c>
      <c r="Q163" s="46">
        <v>2.0</v>
      </c>
      <c r="R163" s="46">
        <v>2.0</v>
      </c>
      <c r="S163" s="46">
        <v>2.0</v>
      </c>
    </row>
    <row r="164">
      <c r="A164" s="21" t="s">
        <v>374</v>
      </c>
      <c r="B164" s="29">
        <v>1.040005013E11</v>
      </c>
      <c r="C164" s="30">
        <v>1.0</v>
      </c>
      <c r="D164" s="30">
        <v>0.0</v>
      </c>
      <c r="E164" s="30">
        <v>0.0</v>
      </c>
      <c r="F164" s="45">
        <v>1.0</v>
      </c>
      <c r="G164" s="45">
        <v>1.0</v>
      </c>
      <c r="O164" s="21"/>
      <c r="P164" s="21" t="s">
        <v>374</v>
      </c>
      <c r="Q164" s="46">
        <v>2.0</v>
      </c>
      <c r="R164" s="46">
        <v>2.0</v>
      </c>
      <c r="S164" s="46">
        <v>2.0</v>
      </c>
    </row>
    <row r="165">
      <c r="A165" s="21" t="s">
        <v>333</v>
      </c>
      <c r="B165" s="29">
        <v>1.045007001E11</v>
      </c>
      <c r="C165" s="30">
        <v>1.0</v>
      </c>
      <c r="D165" s="30">
        <v>0.0</v>
      </c>
      <c r="E165" s="30">
        <v>0.0</v>
      </c>
      <c r="F165" s="45">
        <v>1.0</v>
      </c>
      <c r="G165" s="45">
        <v>1.0</v>
      </c>
      <c r="O165" s="21"/>
      <c r="P165" s="21" t="s">
        <v>333</v>
      </c>
      <c r="Q165" s="46">
        <v>1.0</v>
      </c>
      <c r="R165" s="46">
        <v>2.0</v>
      </c>
      <c r="S165" s="46">
        <v>10.0</v>
      </c>
    </row>
    <row r="166">
      <c r="A166" s="21" t="s">
        <v>345</v>
      </c>
      <c r="B166" s="29">
        <v>1.045007003E11</v>
      </c>
      <c r="C166" s="30">
        <v>1.0</v>
      </c>
      <c r="D166" s="30">
        <v>0.0</v>
      </c>
      <c r="E166" s="30">
        <v>0.0</v>
      </c>
      <c r="F166" s="45">
        <v>1.0</v>
      </c>
      <c r="G166" s="45">
        <v>1.0</v>
      </c>
      <c r="O166" s="21"/>
      <c r="P166" s="21" t="s">
        <v>345</v>
      </c>
      <c r="Q166" s="46">
        <v>1.0</v>
      </c>
      <c r="R166" s="46">
        <v>3.0</v>
      </c>
      <c r="S166" s="46">
        <v>8.0</v>
      </c>
    </row>
    <row r="167">
      <c r="A167" s="21" t="s">
        <v>356</v>
      </c>
      <c r="B167" s="29">
        <v>1.045008003E11</v>
      </c>
      <c r="C167" s="30">
        <v>1.0</v>
      </c>
      <c r="D167" s="30">
        <v>0.0</v>
      </c>
      <c r="E167" s="30">
        <v>0.0</v>
      </c>
      <c r="F167" s="45">
        <v>1.0</v>
      </c>
      <c r="G167" s="45">
        <v>1.0</v>
      </c>
      <c r="O167" s="21"/>
      <c r="P167" s="21" t="s">
        <v>356</v>
      </c>
      <c r="Q167" s="46">
        <v>1.0</v>
      </c>
      <c r="R167" s="46">
        <v>2.0</v>
      </c>
      <c r="S167" s="46">
        <v>8.0</v>
      </c>
    </row>
    <row r="168">
      <c r="A168" s="21" t="s">
        <v>371</v>
      </c>
      <c r="B168" s="29">
        <v>1.045009002E11</v>
      </c>
      <c r="C168" s="30">
        <v>1.0</v>
      </c>
      <c r="D168" s="30">
        <v>0.0</v>
      </c>
      <c r="E168" s="30">
        <v>0.0</v>
      </c>
      <c r="F168" s="45">
        <v>1.0</v>
      </c>
      <c r="G168" s="45">
        <v>1.0</v>
      </c>
      <c r="O168" s="21"/>
      <c r="P168" s="21" t="s">
        <v>371</v>
      </c>
      <c r="Q168" s="46">
        <v>1.0</v>
      </c>
      <c r="R168" s="46">
        <v>2.0</v>
      </c>
      <c r="S168" s="46">
        <v>6.0</v>
      </c>
    </row>
    <row r="169">
      <c r="A169" s="21" t="s">
        <v>323</v>
      </c>
      <c r="B169" s="29">
        <v>1.045009005E11</v>
      </c>
      <c r="C169" s="30">
        <v>1.0</v>
      </c>
      <c r="D169" s="30">
        <v>0.0</v>
      </c>
      <c r="E169" s="30">
        <v>0.0</v>
      </c>
      <c r="F169" s="45">
        <v>1.0</v>
      </c>
      <c r="G169" s="45">
        <v>1.0</v>
      </c>
      <c r="O169" s="21"/>
      <c r="P169" s="21" t="s">
        <v>323</v>
      </c>
      <c r="Q169" s="46">
        <v>2.0</v>
      </c>
      <c r="R169" s="46">
        <v>2.0</v>
      </c>
      <c r="S169" s="46">
        <v>10.0</v>
      </c>
    </row>
    <row r="170">
      <c r="A170" s="21" t="s">
        <v>369</v>
      </c>
      <c r="B170" s="29">
        <v>1.045012002E11</v>
      </c>
      <c r="C170" s="30">
        <v>1.0</v>
      </c>
      <c r="D170" s="30">
        <v>0.0</v>
      </c>
      <c r="E170" s="30">
        <v>0.0</v>
      </c>
      <c r="F170" s="45">
        <v>1.0</v>
      </c>
      <c r="G170" s="45">
        <v>1.0</v>
      </c>
      <c r="O170" s="21"/>
      <c r="P170" s="21" t="s">
        <v>369</v>
      </c>
      <c r="Q170" s="46">
        <v>2.0</v>
      </c>
      <c r="R170" s="46">
        <v>4.0</v>
      </c>
      <c r="S170" s="46">
        <v>4.0</v>
      </c>
    </row>
    <row r="171">
      <c r="A171" s="21" t="s">
        <v>380</v>
      </c>
      <c r="B171" s="29">
        <v>1.045013001E11</v>
      </c>
      <c r="C171" s="30">
        <v>1.0</v>
      </c>
      <c r="D171" s="30">
        <v>0.0</v>
      </c>
      <c r="E171" s="30">
        <v>0.0</v>
      </c>
      <c r="F171" s="45">
        <v>1.0</v>
      </c>
      <c r="G171" s="45">
        <v>1.0</v>
      </c>
      <c r="O171" s="21"/>
      <c r="P171" s="21" t="s">
        <v>380</v>
      </c>
      <c r="Q171" s="46">
        <v>2.0</v>
      </c>
      <c r="R171" s="46">
        <v>2.0</v>
      </c>
      <c r="S171" s="46">
        <v>4.0</v>
      </c>
    </row>
    <row r="172">
      <c r="A172" s="21" t="s">
        <v>375</v>
      </c>
      <c r="B172" s="29">
        <v>1.045013016E11</v>
      </c>
      <c r="C172" s="30">
        <v>1.0</v>
      </c>
      <c r="D172" s="30">
        <v>0.0</v>
      </c>
      <c r="E172" s="30">
        <v>0.0</v>
      </c>
      <c r="F172" s="45">
        <v>1.0</v>
      </c>
      <c r="G172" s="45">
        <v>1.0</v>
      </c>
      <c r="O172" s="21"/>
      <c r="P172" s="21" t="s">
        <v>375</v>
      </c>
      <c r="Q172" s="46">
        <v>1.0</v>
      </c>
      <c r="R172" s="46">
        <v>2.0</v>
      </c>
      <c r="S172" s="46">
        <v>4.0</v>
      </c>
    </row>
    <row r="173">
      <c r="A173" s="21" t="s">
        <v>343</v>
      </c>
      <c r="B173" s="29">
        <v>1.04501600201E11</v>
      </c>
      <c r="C173" s="30">
        <v>1.0</v>
      </c>
      <c r="D173" s="30">
        <v>0.0</v>
      </c>
      <c r="E173" s="30">
        <v>0.0</v>
      </c>
      <c r="F173" s="45">
        <v>1.0</v>
      </c>
      <c r="G173" s="45">
        <v>1.0</v>
      </c>
      <c r="O173" s="21"/>
      <c r="P173" s="21" t="s">
        <v>343</v>
      </c>
      <c r="Q173" s="46">
        <v>2.0</v>
      </c>
      <c r="R173" s="46">
        <v>2.0</v>
      </c>
      <c r="S173" s="46">
        <v>8.0</v>
      </c>
    </row>
    <row r="174">
      <c r="A174" s="21" t="s">
        <v>376</v>
      </c>
      <c r="B174" s="29">
        <v>1.045018003E11</v>
      </c>
      <c r="C174" s="30">
        <v>1.0</v>
      </c>
      <c r="D174" s="30">
        <v>0.0</v>
      </c>
      <c r="E174" s="30">
        <v>0.0</v>
      </c>
      <c r="F174" s="45">
        <v>1.0</v>
      </c>
      <c r="G174" s="45">
        <v>1.0</v>
      </c>
      <c r="O174" s="21"/>
      <c r="P174" s="21" t="s">
        <v>376</v>
      </c>
      <c r="Q174" s="46">
        <v>1.0</v>
      </c>
      <c r="R174" s="46">
        <v>2.0</v>
      </c>
      <c r="S174" s="46">
        <v>4.0</v>
      </c>
    </row>
    <row r="175">
      <c r="A175" s="21" t="s">
        <v>377</v>
      </c>
      <c r="B175" s="29">
        <v>1.045018009E11</v>
      </c>
      <c r="C175" s="30">
        <v>1.0</v>
      </c>
      <c r="D175" s="30">
        <v>0.0</v>
      </c>
      <c r="E175" s="30">
        <v>0.0</v>
      </c>
      <c r="F175" s="45">
        <v>1.0</v>
      </c>
      <c r="G175" s="45">
        <v>1.0</v>
      </c>
      <c r="O175" s="21"/>
      <c r="P175" s="21" t="s">
        <v>377</v>
      </c>
      <c r="Q175" s="46">
        <v>1.0</v>
      </c>
      <c r="R175" s="46">
        <v>3.0</v>
      </c>
      <c r="S175" s="46">
        <v>4.0</v>
      </c>
    </row>
    <row r="176">
      <c r="A176" s="21" t="s">
        <v>378</v>
      </c>
      <c r="B176" s="29">
        <v>1.04501801E11</v>
      </c>
      <c r="C176" s="30">
        <v>1.0</v>
      </c>
      <c r="D176" s="30">
        <v>0.0</v>
      </c>
      <c r="E176" s="30">
        <v>0.0</v>
      </c>
      <c r="F176" s="45">
        <v>1.0</v>
      </c>
      <c r="G176" s="45">
        <v>1.0</v>
      </c>
      <c r="O176" s="21"/>
      <c r="P176" s="21" t="s">
        <v>378</v>
      </c>
      <c r="Q176" s="46">
        <v>2.0</v>
      </c>
      <c r="R176" s="46">
        <v>2.0</v>
      </c>
      <c r="S176" s="46">
        <v>4.0</v>
      </c>
    </row>
    <row r="177">
      <c r="A177" s="21" t="s">
        <v>379</v>
      </c>
      <c r="B177" s="29">
        <v>1.045019001E11</v>
      </c>
      <c r="C177" s="30">
        <v>1.0</v>
      </c>
      <c r="D177" s="30">
        <v>0.0</v>
      </c>
      <c r="E177" s="30">
        <v>0.0</v>
      </c>
      <c r="F177" s="45">
        <v>1.0</v>
      </c>
      <c r="G177" s="45">
        <v>1.0</v>
      </c>
      <c r="O177" s="21"/>
      <c r="P177" s="21" t="s">
        <v>379</v>
      </c>
      <c r="Q177" s="46">
        <v>2.0</v>
      </c>
      <c r="R177" s="46">
        <v>2.0</v>
      </c>
      <c r="S177" s="46">
        <v>4.0</v>
      </c>
    </row>
    <row r="178">
      <c r="A178" s="21" t="s">
        <v>272</v>
      </c>
      <c r="B178" s="29">
        <v>1.05502300902E11</v>
      </c>
      <c r="C178" s="30">
        <v>1.0</v>
      </c>
      <c r="D178" s="30">
        <v>0.0</v>
      </c>
      <c r="E178" s="30">
        <v>1.0</v>
      </c>
      <c r="F178" s="45">
        <v>1.0</v>
      </c>
      <c r="G178" s="45">
        <v>1.0</v>
      </c>
      <c r="O178" s="21"/>
      <c r="P178" s="21" t="s">
        <v>272</v>
      </c>
      <c r="Q178" s="46">
        <v>8.0</v>
      </c>
      <c r="R178" s="21">
        <v>6.0</v>
      </c>
      <c r="S178" s="21">
        <v>4.0</v>
      </c>
    </row>
    <row r="179">
      <c r="A179" s="21" t="s">
        <v>269</v>
      </c>
      <c r="B179" s="29">
        <v>1.055053008E11</v>
      </c>
      <c r="C179" s="30">
        <v>1.0</v>
      </c>
      <c r="D179" s="30">
        <v>0.0</v>
      </c>
      <c r="E179" s="30">
        <v>0.0</v>
      </c>
      <c r="F179" s="45">
        <v>1.0</v>
      </c>
      <c r="G179" s="45">
        <v>1.0</v>
      </c>
      <c r="O179" s="21"/>
      <c r="P179" s="21" t="s">
        <v>269</v>
      </c>
      <c r="Q179" s="46">
        <v>10.0</v>
      </c>
      <c r="R179" s="46">
        <v>5.0</v>
      </c>
      <c r="S179" s="46">
        <v>4.0</v>
      </c>
    </row>
    <row r="180">
      <c r="A180" s="21" t="s">
        <v>213</v>
      </c>
      <c r="B180" s="29">
        <v>1.055054007E11</v>
      </c>
      <c r="C180" s="30">
        <v>1.0</v>
      </c>
      <c r="D180" s="30">
        <v>0.0</v>
      </c>
      <c r="E180" s="30">
        <v>0.0</v>
      </c>
      <c r="F180" s="45">
        <v>0.0</v>
      </c>
      <c r="G180" s="45">
        <v>1.0</v>
      </c>
      <c r="O180" s="21"/>
      <c r="P180" s="21" t="s">
        <v>213</v>
      </c>
      <c r="Q180" s="46">
        <v>10.0</v>
      </c>
      <c r="R180" s="46">
        <v>3.0</v>
      </c>
      <c r="S180" s="46">
        <v>4.0</v>
      </c>
    </row>
    <row r="181">
      <c r="A181" s="21" t="s">
        <v>217</v>
      </c>
      <c r="B181" s="29">
        <v>1.05505500601E11</v>
      </c>
      <c r="C181" s="30">
        <v>1.0</v>
      </c>
      <c r="D181" s="30">
        <v>0.0</v>
      </c>
      <c r="E181" s="30">
        <v>0.0</v>
      </c>
      <c r="F181" s="45">
        <v>0.0</v>
      </c>
      <c r="G181" s="45">
        <v>1.0</v>
      </c>
      <c r="O181" s="21"/>
      <c r="P181" s="21" t="s">
        <v>217</v>
      </c>
      <c r="Q181" s="46">
        <v>9.0</v>
      </c>
      <c r="R181" s="46">
        <v>3.0</v>
      </c>
      <c r="S181" s="46">
        <v>4.0</v>
      </c>
    </row>
    <row r="182">
      <c r="A182" s="21" t="s">
        <v>223</v>
      </c>
      <c r="B182" s="29">
        <v>1.055055007E11</v>
      </c>
      <c r="C182" s="30">
        <v>1.0</v>
      </c>
      <c r="D182" s="30">
        <v>0.0</v>
      </c>
      <c r="E182" s="30">
        <v>0.0</v>
      </c>
      <c r="F182" s="45">
        <v>0.0</v>
      </c>
      <c r="G182" s="45">
        <v>1.0</v>
      </c>
      <c r="O182" s="21"/>
      <c r="P182" s="21" t="s">
        <v>223</v>
      </c>
      <c r="Q182" s="46">
        <v>10.0</v>
      </c>
      <c r="R182" s="46">
        <v>3.0</v>
      </c>
      <c r="S182" s="46">
        <v>2.0</v>
      </c>
    </row>
    <row r="183">
      <c r="A183" s="21" t="s">
        <v>195</v>
      </c>
      <c r="B183" s="29">
        <v>1.055072011E11</v>
      </c>
      <c r="C183" s="30">
        <v>1.0</v>
      </c>
      <c r="D183" s="30">
        <v>0.0</v>
      </c>
      <c r="E183" s="30">
        <v>0.0</v>
      </c>
      <c r="F183" s="45">
        <v>0.0</v>
      </c>
      <c r="G183" s="45">
        <v>1.0</v>
      </c>
      <c r="O183" s="21"/>
      <c r="P183" s="21" t="s">
        <v>195</v>
      </c>
      <c r="Q183" s="46">
        <v>10.0</v>
      </c>
      <c r="R183" s="46">
        <v>5.0</v>
      </c>
      <c r="S183" s="46">
        <v>6.0</v>
      </c>
    </row>
    <row r="184">
      <c r="A184" s="21" t="s">
        <v>239</v>
      </c>
      <c r="B184" s="29">
        <v>1.06501401303E11</v>
      </c>
      <c r="C184" s="30">
        <v>1.0</v>
      </c>
      <c r="D184" s="30">
        <v>0.0</v>
      </c>
      <c r="E184" s="30">
        <v>0.0</v>
      </c>
      <c r="F184" s="45">
        <v>1.0</v>
      </c>
      <c r="G184" s="45">
        <v>0.0</v>
      </c>
      <c r="O184" s="21"/>
      <c r="P184" s="21" t="s">
        <v>239</v>
      </c>
      <c r="Q184" s="46">
        <v>6.0</v>
      </c>
      <c r="R184" s="46">
        <v>4.0</v>
      </c>
      <c r="S184" s="46">
        <v>6.0</v>
      </c>
    </row>
    <row r="185">
      <c r="A185" s="21" t="s">
        <v>312</v>
      </c>
      <c r="B185" s="29">
        <v>1.5110721002E11</v>
      </c>
      <c r="C185" s="30">
        <v>1.0</v>
      </c>
      <c r="D185" s="30">
        <v>0.0</v>
      </c>
      <c r="E185" s="30">
        <v>0.0</v>
      </c>
      <c r="F185" s="45">
        <v>1.0</v>
      </c>
      <c r="G185" s="45">
        <v>1.0</v>
      </c>
      <c r="O185" s="21"/>
      <c r="P185" s="21" t="s">
        <v>312</v>
      </c>
      <c r="Q185" s="46">
        <v>8.0</v>
      </c>
      <c r="R185" s="46">
        <v>6.0</v>
      </c>
      <c r="S185" s="46">
        <v>2.0</v>
      </c>
    </row>
    <row r="186">
      <c r="A186" s="21" t="s">
        <v>291</v>
      </c>
      <c r="B186" s="29">
        <v>1.5110743004E11</v>
      </c>
      <c r="C186" s="30">
        <v>1.0</v>
      </c>
      <c r="D186" s="30">
        <v>0.0</v>
      </c>
      <c r="E186" s="30">
        <v>0.0</v>
      </c>
      <c r="F186" s="45">
        <v>1.0</v>
      </c>
      <c r="G186" s="45">
        <v>1.0</v>
      </c>
      <c r="O186" s="21"/>
      <c r="P186" s="21" t="s">
        <v>291</v>
      </c>
      <c r="Q186" s="46">
        <v>7.0</v>
      </c>
      <c r="R186" s="46">
        <v>6.0</v>
      </c>
      <c r="S186" s="46">
        <v>4.0</v>
      </c>
    </row>
    <row r="187">
      <c r="A187" s="21" t="s">
        <v>353</v>
      </c>
      <c r="B187" s="29">
        <v>1.5110743016E11</v>
      </c>
      <c r="C187" s="30">
        <v>1.0</v>
      </c>
      <c r="D187" s="30">
        <v>0.0</v>
      </c>
      <c r="E187" s="30">
        <v>0.0</v>
      </c>
      <c r="F187" s="45">
        <v>1.0</v>
      </c>
      <c r="G187" s="45">
        <v>1.0</v>
      </c>
      <c r="O187" s="21"/>
      <c r="P187" s="21" t="s">
        <v>353</v>
      </c>
      <c r="Q187" s="46">
        <v>5.0</v>
      </c>
      <c r="R187" s="46">
        <v>3.0</v>
      </c>
      <c r="S187" s="46">
        <v>4.0</v>
      </c>
    </row>
    <row r="188">
      <c r="A188" s="21" t="s">
        <v>233</v>
      </c>
      <c r="B188" s="29">
        <v>1.6111932005E11</v>
      </c>
      <c r="C188" s="30">
        <v>1.0</v>
      </c>
      <c r="D188" s="30">
        <v>0.0</v>
      </c>
      <c r="E188" s="30">
        <v>0.0</v>
      </c>
      <c r="F188" s="45">
        <v>0.0</v>
      </c>
      <c r="G188" s="45">
        <v>1.0</v>
      </c>
      <c r="O188" s="21"/>
      <c r="P188" s="21" t="s">
        <v>233</v>
      </c>
      <c r="Q188" s="46">
        <v>4.0</v>
      </c>
      <c r="R188" s="46">
        <v>1.0</v>
      </c>
      <c r="S188" s="46">
        <v>2.0</v>
      </c>
    </row>
    <row r="189">
      <c r="A189" s="21" t="s">
        <v>222</v>
      </c>
      <c r="B189" s="29">
        <v>1.6112024009E11</v>
      </c>
      <c r="C189" s="30">
        <v>1.0</v>
      </c>
      <c r="D189" s="30">
        <v>0.0</v>
      </c>
      <c r="E189" s="30">
        <v>0.0</v>
      </c>
      <c r="F189" s="45">
        <v>0.0</v>
      </c>
      <c r="G189" s="45">
        <v>1.0</v>
      </c>
      <c r="O189" s="21"/>
      <c r="P189" s="21" t="s">
        <v>222</v>
      </c>
      <c r="Q189" s="46">
        <v>3.0</v>
      </c>
      <c r="R189" s="46">
        <v>4.0</v>
      </c>
      <c r="S189" s="46">
        <v>8.0</v>
      </c>
    </row>
    <row r="190">
      <c r="A190" s="21" t="s">
        <v>359</v>
      </c>
      <c r="B190" s="29">
        <v>1.6122414002E11</v>
      </c>
      <c r="C190" s="30">
        <v>1.0</v>
      </c>
      <c r="D190" s="30">
        <v>0.0</v>
      </c>
      <c r="E190" s="30">
        <v>0.0</v>
      </c>
      <c r="F190" s="45">
        <v>1.0</v>
      </c>
      <c r="G190" s="45">
        <v>1.0</v>
      </c>
      <c r="O190" s="21"/>
      <c r="P190" s="21" t="s">
        <v>359</v>
      </c>
      <c r="Q190" s="46">
        <v>3.0</v>
      </c>
      <c r="R190" s="46">
        <v>7.0</v>
      </c>
      <c r="S190" s="46">
        <v>2.0</v>
      </c>
    </row>
    <row r="191">
      <c r="A191" s="21" t="s">
        <v>335</v>
      </c>
      <c r="B191" s="29">
        <v>6.16110623001E11</v>
      </c>
      <c r="C191" s="30">
        <v>1.0</v>
      </c>
      <c r="D191" s="30">
        <v>0.0</v>
      </c>
      <c r="E191" s="30">
        <v>1.0</v>
      </c>
      <c r="F191" s="45">
        <v>1.0</v>
      </c>
      <c r="G191" s="45">
        <v>1.0</v>
      </c>
      <c r="O191" s="21"/>
      <c r="P191" s="21" t="s">
        <v>335</v>
      </c>
      <c r="Q191" s="46">
        <v>8.0</v>
      </c>
      <c r="R191" s="21">
        <v>4.0</v>
      </c>
      <c r="S191" s="21">
        <v>2.0</v>
      </c>
    </row>
    <row r="192">
      <c r="A192" s="21" t="s">
        <v>189</v>
      </c>
      <c r="B192" s="29">
        <v>6.16110732006E11</v>
      </c>
      <c r="C192" s="30">
        <v>1.0</v>
      </c>
      <c r="D192" s="30">
        <v>0.0</v>
      </c>
      <c r="E192" s="30">
        <v>0.0</v>
      </c>
      <c r="F192" s="45">
        <v>0.0</v>
      </c>
      <c r="G192" s="45">
        <v>1.0</v>
      </c>
      <c r="O192" s="21"/>
      <c r="P192" s="21" t="s">
        <v>189</v>
      </c>
      <c r="Q192" s="46">
        <v>10.0</v>
      </c>
      <c r="R192" s="46">
        <v>4.0</v>
      </c>
      <c r="S192" s="46">
        <v>10.0</v>
      </c>
    </row>
    <row r="193">
      <c r="A193" s="21" t="s">
        <v>282</v>
      </c>
      <c r="B193" s="29">
        <v>6.16121244003E11</v>
      </c>
      <c r="C193" s="30">
        <v>1.0</v>
      </c>
      <c r="D193" s="30">
        <v>0.0</v>
      </c>
      <c r="E193" s="30">
        <v>0.0</v>
      </c>
      <c r="F193" s="45">
        <v>1.0</v>
      </c>
      <c r="G193" s="45">
        <v>1.0</v>
      </c>
      <c r="O193" s="21"/>
      <c r="P193" s="21" t="s">
        <v>282</v>
      </c>
      <c r="Q193" s="46">
        <v>9.0</v>
      </c>
      <c r="R193" s="46">
        <v>7.0</v>
      </c>
      <c r="S193" s="46">
        <v>2.0</v>
      </c>
    </row>
    <row r="194">
      <c r="A194" s="21" t="s">
        <v>279</v>
      </c>
      <c r="B194" s="29">
        <v>7.43501000001E11</v>
      </c>
      <c r="C194" s="30">
        <v>1.0</v>
      </c>
      <c r="D194" s="30">
        <v>0.0</v>
      </c>
      <c r="E194" s="30">
        <v>0.0</v>
      </c>
      <c r="F194" s="45">
        <v>1.0</v>
      </c>
      <c r="G194" s="45">
        <v>1.0</v>
      </c>
      <c r="O194" s="21"/>
      <c r="P194" s="21" t="s">
        <v>279</v>
      </c>
      <c r="Q194" s="46">
        <v>5.0</v>
      </c>
      <c r="R194" s="46">
        <v>4.0</v>
      </c>
      <c r="S194" s="46">
        <v>8.0</v>
      </c>
    </row>
    <row r="195">
      <c r="A195" s="21" t="s">
        <v>340</v>
      </c>
      <c r="B195" s="29">
        <v>7.43508700002E11</v>
      </c>
      <c r="C195" s="30">
        <v>1.0</v>
      </c>
      <c r="D195" s="30">
        <v>0.0</v>
      </c>
      <c r="E195" s="30">
        <v>0.0</v>
      </c>
      <c r="F195" s="45">
        <v>1.0</v>
      </c>
      <c r="G195" s="45">
        <v>1.0</v>
      </c>
      <c r="O195" s="21"/>
      <c r="P195" s="21" t="s">
        <v>340</v>
      </c>
      <c r="Q195" s="46">
        <v>6.0</v>
      </c>
      <c r="R195" s="46">
        <v>3.0</v>
      </c>
      <c r="S195" s="46">
        <v>4.0</v>
      </c>
    </row>
    <row r="196">
      <c r="A196" s="21" t="s">
        <v>366</v>
      </c>
      <c r="B196" s="29">
        <v>7.8032000005E10</v>
      </c>
      <c r="C196" s="30">
        <v>1.0</v>
      </c>
      <c r="D196" s="30">
        <v>0.0</v>
      </c>
      <c r="E196" s="30">
        <v>0.0</v>
      </c>
      <c r="F196" s="45">
        <v>1.0</v>
      </c>
      <c r="G196" s="45">
        <v>1.0</v>
      </c>
      <c r="O196" s="21"/>
      <c r="P196" s="21" t="s">
        <v>366</v>
      </c>
      <c r="Q196" s="46">
        <v>3.0</v>
      </c>
      <c r="R196" s="46">
        <v>3.0</v>
      </c>
      <c r="S196" s="46">
        <v>4.0</v>
      </c>
    </row>
    <row r="197">
      <c r="A197" s="21" t="s">
        <v>357</v>
      </c>
      <c r="B197" s="29">
        <v>7.8035000031E10</v>
      </c>
      <c r="C197" s="30">
        <v>1.0</v>
      </c>
      <c r="D197" s="30">
        <v>0.0</v>
      </c>
      <c r="E197" s="30">
        <v>0.0</v>
      </c>
      <c r="F197" s="45">
        <v>1.0</v>
      </c>
      <c r="G197" s="45">
        <v>1.0</v>
      </c>
      <c r="O197" s="21"/>
      <c r="P197" s="21" t="s">
        <v>357</v>
      </c>
      <c r="Q197" s="46">
        <v>6.0</v>
      </c>
      <c r="R197" s="46">
        <v>4.0</v>
      </c>
      <c r="S197" s="46">
        <v>2.0</v>
      </c>
    </row>
    <row r="198">
      <c r="A198" s="21" t="s">
        <v>370</v>
      </c>
      <c r="B198" s="29">
        <v>7.8035000031E10</v>
      </c>
      <c r="C198" s="30">
        <v>1.0</v>
      </c>
      <c r="D198" s="30">
        <v>0.0</v>
      </c>
      <c r="E198" s="30">
        <v>0.0</v>
      </c>
      <c r="F198" s="45">
        <v>1.0</v>
      </c>
      <c r="G198" s="45">
        <v>1.0</v>
      </c>
      <c r="O198" s="21"/>
      <c r="P198" s="21" t="s">
        <v>370</v>
      </c>
      <c r="Q198" s="46">
        <v>5.0</v>
      </c>
      <c r="R198" s="46">
        <v>3.0</v>
      </c>
      <c r="S198" s="46">
        <v>2.0</v>
      </c>
    </row>
    <row r="199">
      <c r="A199" s="21" t="s">
        <v>362</v>
      </c>
      <c r="B199" s="29">
        <v>7.8035000031E10</v>
      </c>
      <c r="C199" s="30">
        <v>1.0</v>
      </c>
      <c r="D199" s="30">
        <v>0.0</v>
      </c>
      <c r="E199" s="30">
        <v>0.0</v>
      </c>
      <c r="F199" s="45">
        <v>1.0</v>
      </c>
      <c r="G199" s="45">
        <v>1.0</v>
      </c>
      <c r="O199" s="21"/>
      <c r="P199" s="21" t="s">
        <v>362</v>
      </c>
      <c r="Q199" s="46">
        <v>6.0</v>
      </c>
      <c r="R199" s="46">
        <v>3.0</v>
      </c>
      <c r="S199" s="46">
        <v>2.0</v>
      </c>
    </row>
    <row r="200">
      <c r="A200" s="21" t="s">
        <v>258</v>
      </c>
      <c r="B200" s="29">
        <v>1.055031001E11</v>
      </c>
      <c r="C200" s="30">
        <v>1.0</v>
      </c>
      <c r="D200" s="30">
        <v>0.0</v>
      </c>
      <c r="E200" s="30">
        <v>0.0</v>
      </c>
      <c r="F200" s="21">
        <v>1.0</v>
      </c>
      <c r="G200" s="45">
        <v>1.0</v>
      </c>
      <c r="O200" s="21"/>
      <c r="P200" s="21" t="s">
        <v>258</v>
      </c>
      <c r="Q200" s="46">
        <v>9.0</v>
      </c>
      <c r="R200" s="46">
        <v>3.0</v>
      </c>
      <c r="S200" s="46">
        <v>8.0</v>
      </c>
    </row>
    <row r="201">
      <c r="A201" s="21" t="s">
        <v>226</v>
      </c>
      <c r="B201" s="29">
        <v>1.6111931002E11</v>
      </c>
      <c r="C201" s="30">
        <v>1.0</v>
      </c>
      <c r="D201" s="30">
        <v>0.0</v>
      </c>
      <c r="E201" s="30">
        <v>0.0</v>
      </c>
      <c r="F201" s="21">
        <v>0.0</v>
      </c>
      <c r="G201" s="45">
        <v>1.0</v>
      </c>
      <c r="O201" s="21"/>
      <c r="P201" s="21" t="s">
        <v>226</v>
      </c>
      <c r="Q201" s="46">
        <v>4.0</v>
      </c>
      <c r="R201" s="46">
        <v>2.0</v>
      </c>
      <c r="S201" s="46">
        <v>6.0</v>
      </c>
    </row>
    <row r="202">
      <c r="A202" s="21" t="s">
        <v>296</v>
      </c>
      <c r="B202" s="29">
        <v>7.43509100003E11</v>
      </c>
      <c r="C202" s="30">
        <v>1.0</v>
      </c>
      <c r="D202" s="30">
        <v>0.0</v>
      </c>
      <c r="E202" s="30">
        <v>0.0</v>
      </c>
      <c r="F202" s="21">
        <v>1.0</v>
      </c>
      <c r="G202" s="45">
        <v>1.0</v>
      </c>
      <c r="O202" s="21"/>
      <c r="P202" s="21" t="s">
        <v>296</v>
      </c>
      <c r="Q202" s="46">
        <v>7.0</v>
      </c>
      <c r="R202" s="46">
        <v>3.0</v>
      </c>
      <c r="S202" s="46">
        <v>6.0</v>
      </c>
    </row>
    <row r="203">
      <c r="A203" s="21" t="s">
        <v>284</v>
      </c>
      <c r="B203" s="29">
        <v>7.43509100008E11</v>
      </c>
      <c r="C203" s="30">
        <v>1.0</v>
      </c>
      <c r="D203" s="30">
        <v>0.0</v>
      </c>
      <c r="E203" s="30">
        <v>0.0</v>
      </c>
      <c r="F203" s="21">
        <v>1.0</v>
      </c>
      <c r="G203" s="45">
        <v>1.0</v>
      </c>
      <c r="O203" s="21"/>
      <c r="P203" s="21" t="s">
        <v>284</v>
      </c>
      <c r="Q203" s="46">
        <v>8.0</v>
      </c>
      <c r="R203" s="46">
        <v>3.0</v>
      </c>
      <c r="S203" s="46">
        <v>6.0</v>
      </c>
    </row>
    <row r="204">
      <c r="A204" s="21" t="s">
        <v>298</v>
      </c>
      <c r="B204" s="29">
        <v>7.43509100009E11</v>
      </c>
      <c r="C204" s="30">
        <v>1.0</v>
      </c>
      <c r="D204" s="30">
        <v>0.0</v>
      </c>
      <c r="E204" s="30">
        <v>0.0</v>
      </c>
      <c r="F204" s="21">
        <v>1.0</v>
      </c>
      <c r="G204" s="45">
        <v>1.0</v>
      </c>
      <c r="O204" s="21"/>
      <c r="P204" s="21" t="s">
        <v>298</v>
      </c>
      <c r="Q204" s="46">
        <v>7.0</v>
      </c>
      <c r="R204" s="46">
        <v>3.0</v>
      </c>
      <c r="S204" s="46">
        <v>6.0</v>
      </c>
    </row>
    <row r="205">
      <c r="A205" s="21" t="s">
        <v>271</v>
      </c>
      <c r="B205" s="29">
        <v>7.8032000004E10</v>
      </c>
      <c r="C205" s="30">
        <v>1.0</v>
      </c>
      <c r="D205" s="30">
        <v>0.0</v>
      </c>
      <c r="E205" s="30">
        <v>0.0</v>
      </c>
      <c r="F205" s="21">
        <v>1.0</v>
      </c>
      <c r="G205" s="45">
        <v>1.0</v>
      </c>
      <c r="O205" s="21"/>
      <c r="P205" s="21" t="s">
        <v>271</v>
      </c>
      <c r="Q205" s="46">
        <v>5.0</v>
      </c>
      <c r="R205" s="46">
        <v>5.0</v>
      </c>
      <c r="S205" s="46">
        <v>8.0</v>
      </c>
    </row>
    <row r="206">
      <c r="A206" s="21" t="s">
        <v>347</v>
      </c>
      <c r="B206" s="29">
        <v>1.04502100001E11</v>
      </c>
      <c r="C206" s="30">
        <v>1.0</v>
      </c>
      <c r="D206" s="30">
        <v>0.0</v>
      </c>
      <c r="E206" s="30">
        <v>0.0</v>
      </c>
      <c r="F206" s="21">
        <v>1.0</v>
      </c>
      <c r="G206" s="45">
        <v>1.0</v>
      </c>
      <c r="O206" s="21"/>
      <c r="P206" s="21" t="s">
        <v>347</v>
      </c>
      <c r="Q206" s="46">
        <v>1.0</v>
      </c>
      <c r="R206" s="46">
        <v>3.0</v>
      </c>
      <c r="S206" s="46">
        <v>8.0</v>
      </c>
    </row>
    <row r="207">
      <c r="A207" s="21" t="s">
        <v>342</v>
      </c>
      <c r="B207" s="29">
        <v>1.057000311E11</v>
      </c>
      <c r="C207" s="30">
        <v>1.0</v>
      </c>
      <c r="D207" s="30">
        <v>0.0</v>
      </c>
      <c r="E207" s="30">
        <v>0.0</v>
      </c>
      <c r="F207" s="21">
        <v>1.0</v>
      </c>
      <c r="G207" s="45">
        <v>1.0</v>
      </c>
      <c r="O207" s="21"/>
      <c r="P207" s="21" t="s">
        <v>342</v>
      </c>
      <c r="Q207" s="46">
        <v>2.0</v>
      </c>
      <c r="R207" s="46">
        <v>5.0</v>
      </c>
      <c r="S207" s="46">
        <v>6.0</v>
      </c>
    </row>
    <row r="208">
      <c r="A208" s="21" t="s">
        <v>265</v>
      </c>
      <c r="B208" s="29">
        <v>1.5110742015E11</v>
      </c>
      <c r="C208" s="30">
        <v>1.0</v>
      </c>
      <c r="D208" s="30">
        <v>0.0</v>
      </c>
      <c r="E208" s="30">
        <v>0.0</v>
      </c>
      <c r="F208" s="21">
        <v>1.0</v>
      </c>
      <c r="G208" s="45">
        <v>1.0</v>
      </c>
      <c r="O208" s="21"/>
      <c r="P208" s="21" t="s">
        <v>265</v>
      </c>
      <c r="Q208" s="46">
        <v>6.0</v>
      </c>
      <c r="R208" s="46">
        <v>5.0</v>
      </c>
      <c r="S208" s="46">
        <v>8.0</v>
      </c>
    </row>
    <row r="209">
      <c r="A209" s="21" t="s">
        <v>260</v>
      </c>
      <c r="B209" s="29">
        <v>1.055030001E11</v>
      </c>
      <c r="C209" s="30">
        <v>1.0</v>
      </c>
      <c r="D209" s="30">
        <v>0.0</v>
      </c>
      <c r="E209" s="30">
        <v>0.0</v>
      </c>
      <c r="F209" s="21">
        <v>1.0</v>
      </c>
      <c r="G209" s="45">
        <v>1.0</v>
      </c>
      <c r="O209" s="21"/>
      <c r="P209" s="21" t="s">
        <v>260</v>
      </c>
      <c r="Q209" s="46">
        <v>9.0</v>
      </c>
      <c r="R209" s="46">
        <v>3.0</v>
      </c>
      <c r="S209" s="46">
        <v>8.0</v>
      </c>
    </row>
    <row r="210">
      <c r="A210" s="21" t="s">
        <v>219</v>
      </c>
      <c r="B210" s="29">
        <v>1.6111931004E11</v>
      </c>
      <c r="C210" s="30">
        <v>1.0</v>
      </c>
      <c r="D210" s="30">
        <v>0.0</v>
      </c>
      <c r="E210" s="30">
        <v>0.0</v>
      </c>
      <c r="F210" s="21">
        <v>0.0</v>
      </c>
      <c r="G210" s="45">
        <v>1.0</v>
      </c>
      <c r="O210" s="21"/>
      <c r="P210" s="21" t="s">
        <v>219</v>
      </c>
      <c r="Q210" s="46">
        <v>4.0</v>
      </c>
      <c r="R210" s="46">
        <v>6.0</v>
      </c>
      <c r="S210" s="46">
        <v>6.0</v>
      </c>
    </row>
    <row r="211">
      <c r="A211" s="21" t="s">
        <v>304</v>
      </c>
      <c r="B211" s="29">
        <v>1.6111931005E11</v>
      </c>
      <c r="C211" s="30">
        <v>1.0</v>
      </c>
      <c r="D211" s="30">
        <v>0.0</v>
      </c>
      <c r="E211" s="30">
        <v>0.0</v>
      </c>
      <c r="F211" s="21">
        <v>1.0</v>
      </c>
      <c r="G211" s="45">
        <v>1.0</v>
      </c>
      <c r="O211" s="21"/>
      <c r="P211" s="21" t="s">
        <v>304</v>
      </c>
      <c r="Q211" s="46">
        <v>3.0</v>
      </c>
      <c r="R211" s="46">
        <v>7.0</v>
      </c>
      <c r="S211" s="46">
        <v>6.0</v>
      </c>
    </row>
    <row r="212">
      <c r="A212" s="21" t="s">
        <v>367</v>
      </c>
      <c r="B212" s="29">
        <v>1.6111931006E11</v>
      </c>
      <c r="C212" s="30">
        <v>1.0</v>
      </c>
      <c r="D212" s="30">
        <v>0.0</v>
      </c>
      <c r="E212" s="30">
        <v>1.0</v>
      </c>
      <c r="F212" s="21">
        <v>1.0</v>
      </c>
      <c r="G212" s="45">
        <v>1.0</v>
      </c>
      <c r="O212" s="21"/>
      <c r="P212" s="21" t="s">
        <v>367</v>
      </c>
      <c r="Q212" s="46">
        <v>3.0</v>
      </c>
      <c r="R212" s="20">
        <v>3.0</v>
      </c>
      <c r="S212" s="21">
        <v>4.0</v>
      </c>
    </row>
    <row r="213">
      <c r="A213" s="21" t="s">
        <v>315</v>
      </c>
      <c r="B213" s="29">
        <v>1.6113134024E11</v>
      </c>
      <c r="C213" s="30">
        <v>1.0</v>
      </c>
      <c r="D213" s="30">
        <v>0.0</v>
      </c>
      <c r="E213" s="30">
        <v>0.0</v>
      </c>
      <c r="F213" s="21">
        <v>1.0</v>
      </c>
      <c r="G213" s="45">
        <v>1.0</v>
      </c>
      <c r="O213" s="21"/>
      <c r="P213" s="21" t="s">
        <v>315</v>
      </c>
      <c r="Q213" s="46">
        <v>6.0</v>
      </c>
      <c r="R213" s="46">
        <v>3.0</v>
      </c>
      <c r="S213" s="46">
        <v>6.0</v>
      </c>
    </row>
    <row r="214">
      <c r="A214" s="21" t="s">
        <v>320</v>
      </c>
      <c r="B214" s="29">
        <v>1.6113134025E11</v>
      </c>
      <c r="C214" s="30">
        <v>1.0</v>
      </c>
      <c r="D214" s="30">
        <v>0.0</v>
      </c>
      <c r="E214" s="30">
        <v>0.0</v>
      </c>
      <c r="F214" s="21">
        <v>1.0</v>
      </c>
      <c r="G214" s="45">
        <v>1.0</v>
      </c>
      <c r="O214" s="21"/>
      <c r="P214" s="21" t="s">
        <v>320</v>
      </c>
      <c r="Q214" s="46">
        <v>5.0</v>
      </c>
      <c r="R214" s="46">
        <v>4.0</v>
      </c>
      <c r="S214" s="46">
        <v>6.0</v>
      </c>
    </row>
    <row r="215">
      <c r="A215" s="21" t="s">
        <v>317</v>
      </c>
      <c r="B215" s="29">
        <v>1.6113134026E11</v>
      </c>
      <c r="C215" s="30">
        <v>1.0</v>
      </c>
      <c r="D215" s="30">
        <v>0.0</v>
      </c>
      <c r="E215" s="30">
        <v>0.0</v>
      </c>
      <c r="F215" s="21">
        <v>1.0</v>
      </c>
      <c r="G215" s="45">
        <v>1.0</v>
      </c>
      <c r="O215" s="21"/>
      <c r="P215" s="21" t="s">
        <v>317</v>
      </c>
      <c r="Q215" s="46">
        <v>6.0</v>
      </c>
      <c r="R215" s="46">
        <v>3.0</v>
      </c>
      <c r="S215" s="46">
        <v>6.0</v>
      </c>
    </row>
    <row r="216">
      <c r="A216" s="21" t="s">
        <v>277</v>
      </c>
      <c r="B216" s="29">
        <v>1.6122444002E11</v>
      </c>
      <c r="C216" s="30">
        <v>1.0</v>
      </c>
      <c r="D216" s="30">
        <v>0.0</v>
      </c>
      <c r="E216" s="30">
        <v>0.0</v>
      </c>
      <c r="F216" s="21">
        <v>1.0</v>
      </c>
      <c r="G216" s="45">
        <v>1.0</v>
      </c>
      <c r="O216" s="21"/>
      <c r="P216" s="21" t="s">
        <v>277</v>
      </c>
      <c r="Q216" s="46">
        <v>3.0</v>
      </c>
      <c r="R216" s="46">
        <v>9.0</v>
      </c>
      <c r="S216" s="46">
        <v>6.0</v>
      </c>
    </row>
    <row r="217">
      <c r="A217" s="21" t="s">
        <v>224</v>
      </c>
      <c r="B217" s="29">
        <v>7.34200000302E11</v>
      </c>
      <c r="C217" s="30">
        <v>1.0</v>
      </c>
      <c r="D217" s="30">
        <v>0.0</v>
      </c>
      <c r="E217" s="30">
        <v>0.0</v>
      </c>
      <c r="F217" s="21">
        <v>0.0</v>
      </c>
      <c r="G217" s="45">
        <v>1.0</v>
      </c>
      <c r="O217" s="21"/>
      <c r="P217" s="21" t="s">
        <v>224</v>
      </c>
      <c r="Q217" s="46">
        <v>3.0</v>
      </c>
      <c r="R217" s="46">
        <v>8.0</v>
      </c>
      <c r="S217" s="46">
        <v>4.0</v>
      </c>
    </row>
    <row r="218">
      <c r="A218" s="21" t="s">
        <v>326</v>
      </c>
      <c r="B218" s="29">
        <v>1.5111841107E10</v>
      </c>
      <c r="C218" s="30">
        <v>1.0</v>
      </c>
      <c r="D218" s="30">
        <v>0.0</v>
      </c>
      <c r="E218" s="30">
        <v>0.0</v>
      </c>
      <c r="F218" s="21">
        <v>1.0</v>
      </c>
      <c r="G218" s="45">
        <v>1.0</v>
      </c>
      <c r="O218" s="21"/>
      <c r="P218" s="21" t="s">
        <v>326</v>
      </c>
      <c r="Q218" s="46">
        <v>4.0</v>
      </c>
      <c r="R218" s="46">
        <v>2.0</v>
      </c>
      <c r="S218" s="46">
        <v>8.0</v>
      </c>
    </row>
    <row r="219">
      <c r="A219" s="21" t="s">
        <v>255</v>
      </c>
      <c r="B219" s="29">
        <v>1.5111841716E10</v>
      </c>
      <c r="C219" s="30">
        <v>1.0</v>
      </c>
      <c r="D219" s="30">
        <v>0.0</v>
      </c>
      <c r="E219" s="30">
        <v>0.0</v>
      </c>
      <c r="F219" s="21">
        <v>1.0</v>
      </c>
      <c r="G219" s="45">
        <v>1.0</v>
      </c>
      <c r="O219" s="21"/>
      <c r="P219" s="21" t="s">
        <v>255</v>
      </c>
      <c r="Q219" s="46">
        <v>4.0</v>
      </c>
      <c r="R219" s="46">
        <v>9.0</v>
      </c>
      <c r="S219" s="46">
        <v>8.0</v>
      </c>
    </row>
    <row r="220">
      <c r="A220" s="21" t="s">
        <v>300</v>
      </c>
      <c r="B220" s="29">
        <v>1.5111841616E10</v>
      </c>
      <c r="C220" s="30">
        <v>1.0</v>
      </c>
      <c r="D220" s="30">
        <v>0.0</v>
      </c>
      <c r="E220" s="30">
        <v>0.0</v>
      </c>
      <c r="F220" s="21">
        <v>1.0</v>
      </c>
      <c r="G220" s="45">
        <v>1.0</v>
      </c>
      <c r="P220" s="21" t="s">
        <v>300</v>
      </c>
      <c r="Q220" s="46">
        <v>3.0</v>
      </c>
      <c r="R220" s="46">
        <v>5.0</v>
      </c>
      <c r="S220" s="46">
        <v>8.0</v>
      </c>
    </row>
    <row r="221">
      <c r="A221" s="21" t="s">
        <v>308</v>
      </c>
      <c r="B221" s="29">
        <v>1.5111841006E10</v>
      </c>
      <c r="C221" s="30">
        <v>1.0</v>
      </c>
      <c r="D221" s="30">
        <v>0.0</v>
      </c>
      <c r="E221" s="30">
        <v>0.0</v>
      </c>
      <c r="F221" s="21">
        <v>1.0</v>
      </c>
      <c r="G221" s="45">
        <v>1.0</v>
      </c>
      <c r="P221" s="21" t="s">
        <v>308</v>
      </c>
      <c r="Q221" s="46">
        <v>4.0</v>
      </c>
      <c r="R221" s="46">
        <v>3.0</v>
      </c>
      <c r="S221" s="46">
        <v>8.0</v>
      </c>
    </row>
    <row r="222">
      <c r="A222" s="21" t="s">
        <v>306</v>
      </c>
      <c r="B222" s="29">
        <v>1.055014001E11</v>
      </c>
      <c r="C222" s="30">
        <v>1.0</v>
      </c>
      <c r="D222" s="30">
        <v>0.0</v>
      </c>
      <c r="E222" s="30">
        <v>0.0</v>
      </c>
      <c r="F222" s="21">
        <v>1.0</v>
      </c>
      <c r="G222" s="45">
        <v>1.0</v>
      </c>
      <c r="P222" s="21" t="s">
        <v>306</v>
      </c>
      <c r="Q222" s="46">
        <v>6.0</v>
      </c>
      <c r="R222" s="46">
        <v>6.0</v>
      </c>
      <c r="S222" s="46">
        <v>4.0</v>
      </c>
    </row>
    <row r="223">
      <c r="A223" s="21" t="s">
        <v>275</v>
      </c>
      <c r="B223" s="29">
        <v>1.055045E11</v>
      </c>
      <c r="C223" s="30">
        <v>1.0</v>
      </c>
      <c r="D223" s="30">
        <v>0.0</v>
      </c>
      <c r="E223" s="30">
        <v>0.0</v>
      </c>
      <c r="F223" s="45">
        <v>1.0</v>
      </c>
      <c r="G223" s="45">
        <v>1.0</v>
      </c>
      <c r="P223" s="21" t="s">
        <v>275</v>
      </c>
      <c r="Q223" s="46">
        <v>8.0</v>
      </c>
      <c r="R223" s="46">
        <v>6.0</v>
      </c>
      <c r="S223" s="46">
        <v>4.0</v>
      </c>
    </row>
    <row r="224">
      <c r="A224" s="21" t="s">
        <v>94</v>
      </c>
      <c r="B224" s="29">
        <v>1.065001001E11</v>
      </c>
      <c r="C224" s="30">
        <v>0.0</v>
      </c>
      <c r="D224" s="30">
        <v>0.0</v>
      </c>
      <c r="E224" s="30">
        <v>0.0</v>
      </c>
      <c r="F224" s="45">
        <v>0.0</v>
      </c>
      <c r="G224" s="45">
        <v>0.0</v>
      </c>
      <c r="P224" s="21" t="s">
        <v>94</v>
      </c>
      <c r="Q224" s="9">
        <v>7.0</v>
      </c>
      <c r="R224" s="9">
        <v>4.0</v>
      </c>
      <c r="S224" s="9">
        <v>4.0</v>
      </c>
    </row>
    <row r="225">
      <c r="A225" s="21" t="s">
        <v>243</v>
      </c>
      <c r="B225" s="29">
        <v>1.065014001E11</v>
      </c>
      <c r="C225" s="30">
        <v>1.0</v>
      </c>
      <c r="D225" s="30">
        <v>0.0</v>
      </c>
      <c r="E225" s="30">
        <v>0.0</v>
      </c>
      <c r="F225" s="45">
        <v>1.0</v>
      </c>
      <c r="G225" s="45">
        <v>0.0</v>
      </c>
      <c r="P225" s="21" t="s">
        <v>243</v>
      </c>
      <c r="Q225" s="9">
        <v>6.0</v>
      </c>
      <c r="R225" s="9">
        <v>5.0</v>
      </c>
      <c r="S225" s="9">
        <v>4.0</v>
      </c>
    </row>
    <row r="226">
      <c r="A226" s="21" t="s">
        <v>97</v>
      </c>
      <c r="B226" s="29">
        <v>6.16120114001E11</v>
      </c>
      <c r="C226" s="30">
        <v>0.0</v>
      </c>
      <c r="D226" s="30">
        <v>0.0</v>
      </c>
      <c r="E226" s="30">
        <v>0.0</v>
      </c>
      <c r="F226" s="45">
        <v>1.0</v>
      </c>
      <c r="G226" s="45">
        <v>1.0</v>
      </c>
      <c r="P226" s="21" t="s">
        <v>97</v>
      </c>
      <c r="Q226" s="9">
        <v>6.0</v>
      </c>
      <c r="R226" s="9">
        <v>7.0</v>
      </c>
      <c r="S226" s="9">
        <v>4.0</v>
      </c>
    </row>
    <row r="227">
      <c r="A227" s="21" t="s">
        <v>207</v>
      </c>
      <c r="B227" s="29">
        <v>6.16121224001E11</v>
      </c>
      <c r="C227" s="30">
        <v>1.0</v>
      </c>
      <c r="D227" s="30">
        <v>0.0</v>
      </c>
      <c r="E227" s="30">
        <v>0.0</v>
      </c>
      <c r="F227" s="45">
        <v>0.0</v>
      </c>
      <c r="G227" s="45">
        <v>0.0</v>
      </c>
      <c r="P227" s="21" t="s">
        <v>207</v>
      </c>
      <c r="Q227" s="46">
        <v>3.0</v>
      </c>
      <c r="R227" s="46">
        <v>6.0</v>
      </c>
      <c r="S227" s="46">
        <v>8.0</v>
      </c>
    </row>
    <row r="228">
      <c r="A228" s="21" t="s">
        <v>225</v>
      </c>
      <c r="B228" s="29">
        <v>1.6111923007E11</v>
      </c>
      <c r="C228" s="30">
        <v>1.0</v>
      </c>
      <c r="D228" s="30">
        <v>0.0</v>
      </c>
      <c r="E228" s="30">
        <v>0.0</v>
      </c>
      <c r="F228" s="45">
        <v>0.0</v>
      </c>
      <c r="G228" s="45">
        <v>1.0</v>
      </c>
      <c r="P228" s="21" t="s">
        <v>225</v>
      </c>
      <c r="Q228" s="46">
        <v>3.0</v>
      </c>
      <c r="R228" s="46">
        <v>4.0</v>
      </c>
      <c r="S228" s="46">
        <v>6.0</v>
      </c>
    </row>
    <row r="229">
      <c r="A229" s="21" t="s">
        <v>192</v>
      </c>
      <c r="B229" s="29">
        <v>1.6112024009E11</v>
      </c>
      <c r="C229" s="30">
        <v>1.0</v>
      </c>
      <c r="D229" s="30">
        <v>0.0</v>
      </c>
      <c r="E229" s="30">
        <v>0.0</v>
      </c>
      <c r="F229" s="45">
        <v>0.0</v>
      </c>
      <c r="G229" s="45">
        <v>1.0</v>
      </c>
      <c r="P229" s="21" t="s">
        <v>192</v>
      </c>
      <c r="Q229" s="46">
        <v>4.0</v>
      </c>
      <c r="R229" s="46">
        <v>8.0</v>
      </c>
      <c r="S229" s="46">
        <v>10.0</v>
      </c>
    </row>
    <row r="230">
      <c r="A230" s="21" t="s">
        <v>99</v>
      </c>
      <c r="B230" s="31">
        <v>1.06500101201E11</v>
      </c>
      <c r="C230" s="88">
        <v>0.0</v>
      </c>
      <c r="D230" s="88">
        <v>0.0</v>
      </c>
      <c r="E230" s="88">
        <v>0.0</v>
      </c>
      <c r="F230" s="51">
        <v>0.0</v>
      </c>
      <c r="G230" s="51">
        <v>0.0</v>
      </c>
      <c r="I230" s="21"/>
      <c r="J230" s="21"/>
      <c r="K230" s="21"/>
      <c r="L230" s="21"/>
      <c r="M230" s="21"/>
      <c r="N230" s="21"/>
      <c r="O230" s="21"/>
      <c r="P230" s="21" t="s">
        <v>99</v>
      </c>
      <c r="Q230" s="46">
        <v>3.0</v>
      </c>
      <c r="R230" s="46">
        <v>6.0</v>
      </c>
      <c r="S230" s="46">
        <v>10.0</v>
      </c>
      <c r="T230" s="21"/>
      <c r="U230" s="21"/>
      <c r="V230" s="21"/>
      <c r="W230" s="21"/>
      <c r="X230" s="21"/>
      <c r="Y230" s="21"/>
      <c r="Z230" s="21"/>
    </row>
    <row r="231">
      <c r="B231" s="24">
        <f>COUNT(B2:B230)</f>
        <v>226</v>
      </c>
    </row>
    <row r="247">
      <c r="H247" s="21"/>
    </row>
  </sheetData>
  <conditionalFormatting sqref="E1:E797">
    <cfRule type="cellIs" dxfId="0" priority="1" operator="equal">
      <formula>1</formula>
    </cfRule>
  </conditionalFormatting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1" t="s">
        <v>76</v>
      </c>
      <c r="B1" s="24" t="s">
        <v>82</v>
      </c>
    </row>
    <row r="2">
      <c r="A2" s="21" t="s">
        <v>90</v>
      </c>
      <c r="B2" s="47">
        <v>200.0</v>
      </c>
    </row>
    <row r="3">
      <c r="A3" s="21" t="s">
        <v>188</v>
      </c>
      <c r="B3" s="48">
        <v>200.0</v>
      </c>
    </row>
    <row r="4">
      <c r="A4" s="21" t="s">
        <v>189</v>
      </c>
      <c r="B4" s="48">
        <v>198.0</v>
      </c>
    </row>
    <row r="5">
      <c r="A5" s="21" t="s">
        <v>192</v>
      </c>
      <c r="B5" s="48">
        <v>178.0</v>
      </c>
    </row>
    <row r="6">
      <c r="A6" s="21" t="s">
        <v>195</v>
      </c>
      <c r="B6" s="48">
        <v>169.0</v>
      </c>
    </row>
    <row r="7">
      <c r="A7" s="21" t="s">
        <v>198</v>
      </c>
      <c r="B7" s="48">
        <v>166.0</v>
      </c>
    </row>
    <row r="8">
      <c r="A8" s="21" t="s">
        <v>203</v>
      </c>
      <c r="B8" s="48">
        <v>153.0</v>
      </c>
    </row>
    <row r="9">
      <c r="A9" s="21" t="s">
        <v>207</v>
      </c>
      <c r="B9" s="48">
        <v>138.0</v>
      </c>
    </row>
    <row r="10">
      <c r="A10" s="21" t="s">
        <v>211</v>
      </c>
      <c r="B10" s="47">
        <v>137.0</v>
      </c>
    </row>
    <row r="11">
      <c r="A11" s="21" t="s">
        <v>213</v>
      </c>
      <c r="B11" s="48">
        <v>137.0</v>
      </c>
    </row>
    <row r="12">
      <c r="A12" s="21" t="s">
        <v>217</v>
      </c>
      <c r="B12" s="48">
        <v>129.0</v>
      </c>
    </row>
    <row r="13">
      <c r="A13" s="21" t="s">
        <v>219</v>
      </c>
      <c r="B13" s="48">
        <v>128.0</v>
      </c>
    </row>
    <row r="14">
      <c r="A14" s="21" t="s">
        <v>102</v>
      </c>
      <c r="B14" s="47">
        <v>124.0</v>
      </c>
    </row>
    <row r="15">
      <c r="A15" s="21" t="s">
        <v>108</v>
      </c>
      <c r="B15" s="47">
        <v>124.0</v>
      </c>
    </row>
    <row r="16">
      <c r="A16" s="21" t="s">
        <v>222</v>
      </c>
      <c r="B16" s="48">
        <v>124.0</v>
      </c>
    </row>
    <row r="17">
      <c r="A17" s="21" t="s">
        <v>205</v>
      </c>
      <c r="B17" s="47">
        <v>122.0</v>
      </c>
    </row>
    <row r="18">
      <c r="A18" s="21" t="s">
        <v>196</v>
      </c>
      <c r="B18" s="47">
        <v>121.0</v>
      </c>
    </row>
    <row r="19">
      <c r="A19" s="21" t="s">
        <v>209</v>
      </c>
      <c r="B19" s="47">
        <v>121.0</v>
      </c>
    </row>
    <row r="20">
      <c r="A20" s="21" t="s">
        <v>94</v>
      </c>
      <c r="B20" s="48">
        <v>120.0</v>
      </c>
    </row>
    <row r="21">
      <c r="A21" s="21" t="s">
        <v>223</v>
      </c>
      <c r="B21" s="48">
        <v>119.0</v>
      </c>
    </row>
    <row r="22">
      <c r="A22" s="21" t="s">
        <v>106</v>
      </c>
      <c r="B22" s="47">
        <v>116.0</v>
      </c>
    </row>
    <row r="23">
      <c r="A23" s="21" t="s">
        <v>224</v>
      </c>
      <c r="B23" s="48">
        <v>116.0</v>
      </c>
    </row>
    <row r="24">
      <c r="A24" s="21" t="s">
        <v>115</v>
      </c>
      <c r="B24" s="47">
        <v>112.0</v>
      </c>
    </row>
    <row r="25">
      <c r="A25" s="21" t="s">
        <v>185</v>
      </c>
      <c r="B25" s="47">
        <v>109.0</v>
      </c>
    </row>
    <row r="26">
      <c r="A26" s="21" t="s">
        <v>111</v>
      </c>
      <c r="B26" s="47">
        <v>109.0</v>
      </c>
    </row>
    <row r="27">
      <c r="A27" s="21" t="s">
        <v>225</v>
      </c>
      <c r="B27" s="48">
        <v>106.0</v>
      </c>
    </row>
    <row r="28">
      <c r="A28" s="21" t="s">
        <v>200</v>
      </c>
      <c r="B28" s="47">
        <v>105.0</v>
      </c>
    </row>
    <row r="29">
      <c r="A29" s="21" t="s">
        <v>226</v>
      </c>
      <c r="B29" s="48">
        <v>100.0</v>
      </c>
    </row>
    <row r="30">
      <c r="A30" s="21" t="s">
        <v>215</v>
      </c>
      <c r="B30" s="47">
        <v>95.0</v>
      </c>
    </row>
    <row r="31">
      <c r="A31" s="21" t="s">
        <v>128</v>
      </c>
      <c r="B31" s="47">
        <v>91.0</v>
      </c>
    </row>
    <row r="32">
      <c r="A32" s="21" t="s">
        <v>202</v>
      </c>
      <c r="B32" s="47">
        <v>90.0</v>
      </c>
    </row>
    <row r="33">
      <c r="A33" s="21" t="s">
        <v>227</v>
      </c>
      <c r="B33" s="48">
        <v>90.0</v>
      </c>
    </row>
    <row r="34">
      <c r="A34" s="21" t="s">
        <v>130</v>
      </c>
      <c r="B34" s="47">
        <v>89.0</v>
      </c>
    </row>
    <row r="35">
      <c r="A35" s="21" t="s">
        <v>131</v>
      </c>
      <c r="B35" s="48">
        <v>89.0</v>
      </c>
    </row>
    <row r="36">
      <c r="A36" s="21" t="s">
        <v>132</v>
      </c>
      <c r="B36" s="48">
        <v>89.0</v>
      </c>
    </row>
    <row r="37">
      <c r="A37" s="21" t="s">
        <v>228</v>
      </c>
      <c r="B37" s="48">
        <v>89.0</v>
      </c>
    </row>
    <row r="38">
      <c r="A38" s="21" t="s">
        <v>133</v>
      </c>
      <c r="B38" s="47">
        <v>83.0</v>
      </c>
    </row>
    <row r="39">
      <c r="A39" s="21" t="s">
        <v>135</v>
      </c>
      <c r="B39" s="47">
        <v>83.0</v>
      </c>
    </row>
    <row r="40">
      <c r="A40" s="21" t="s">
        <v>137</v>
      </c>
      <c r="B40" s="47">
        <v>83.0</v>
      </c>
    </row>
    <row r="41">
      <c r="A41" s="21" t="s">
        <v>139</v>
      </c>
      <c r="B41" s="47">
        <v>83.0</v>
      </c>
    </row>
    <row r="42">
      <c r="A42" s="21" t="s">
        <v>141</v>
      </c>
      <c r="B42" s="48">
        <v>82.0</v>
      </c>
    </row>
    <row r="43">
      <c r="A43" s="21" t="s">
        <v>142</v>
      </c>
      <c r="B43" s="48">
        <v>82.0</v>
      </c>
    </row>
    <row r="44">
      <c r="A44" s="21" t="s">
        <v>136</v>
      </c>
      <c r="B44" s="47">
        <v>81.0</v>
      </c>
    </row>
    <row r="45">
      <c r="A45" s="21" t="s">
        <v>140</v>
      </c>
      <c r="B45" s="47">
        <v>81.0</v>
      </c>
    </row>
    <row r="46">
      <c r="A46" s="21" t="s">
        <v>144</v>
      </c>
      <c r="B46" s="47">
        <v>81.0</v>
      </c>
    </row>
    <row r="47">
      <c r="A47" s="21" t="s">
        <v>229</v>
      </c>
      <c r="B47" s="48">
        <v>81.0</v>
      </c>
    </row>
    <row r="48">
      <c r="A48" s="21" t="s">
        <v>145</v>
      </c>
      <c r="B48" s="48">
        <v>80.0</v>
      </c>
    </row>
    <row r="49">
      <c r="A49" s="21" t="s">
        <v>147</v>
      </c>
      <c r="B49" s="48">
        <v>74.0</v>
      </c>
    </row>
    <row r="50">
      <c r="A50" s="21" t="s">
        <v>148</v>
      </c>
      <c r="B50" s="48">
        <v>74.0</v>
      </c>
    </row>
    <row r="51">
      <c r="A51" s="21" t="s">
        <v>149</v>
      </c>
      <c r="B51" s="48">
        <v>74.0</v>
      </c>
    </row>
    <row r="52">
      <c r="A52" s="21" t="s">
        <v>151</v>
      </c>
      <c r="B52" s="48">
        <v>74.0</v>
      </c>
    </row>
    <row r="53">
      <c r="A53" s="21" t="s">
        <v>134</v>
      </c>
      <c r="B53" s="47">
        <v>73.0</v>
      </c>
    </row>
    <row r="54">
      <c r="A54" s="21" t="s">
        <v>143</v>
      </c>
      <c r="B54" s="47">
        <v>73.0</v>
      </c>
    </row>
    <row r="55">
      <c r="A55" s="21" t="s">
        <v>146</v>
      </c>
      <c r="B55" s="47">
        <v>73.0</v>
      </c>
    </row>
    <row r="56">
      <c r="A56" s="21" t="s">
        <v>153</v>
      </c>
      <c r="B56" s="48">
        <v>73.0</v>
      </c>
    </row>
    <row r="57">
      <c r="A57" s="21" t="s">
        <v>156</v>
      </c>
      <c r="B57" s="48">
        <v>73.0</v>
      </c>
    </row>
    <row r="58">
      <c r="A58" s="21" t="s">
        <v>230</v>
      </c>
      <c r="B58" s="48">
        <v>73.0</v>
      </c>
    </row>
    <row r="59">
      <c r="A59" s="21" t="s">
        <v>157</v>
      </c>
      <c r="B59" s="48">
        <v>66.0</v>
      </c>
    </row>
    <row r="60">
      <c r="A60" s="21" t="s">
        <v>159</v>
      </c>
      <c r="B60" s="48">
        <v>66.0</v>
      </c>
    </row>
    <row r="61">
      <c r="A61" s="21" t="s">
        <v>160</v>
      </c>
      <c r="B61" s="48">
        <v>66.0</v>
      </c>
    </row>
    <row r="62">
      <c r="A62" s="21" t="s">
        <v>162</v>
      </c>
      <c r="B62" s="48">
        <v>66.0</v>
      </c>
    </row>
    <row r="63">
      <c r="A63" s="21" t="s">
        <v>164</v>
      </c>
      <c r="B63" s="48">
        <v>66.0</v>
      </c>
    </row>
    <row r="64">
      <c r="A64" s="21" t="s">
        <v>165</v>
      </c>
      <c r="B64" s="48">
        <v>66.0</v>
      </c>
    </row>
    <row r="65">
      <c r="A65" s="21" t="s">
        <v>166</v>
      </c>
      <c r="B65" s="48">
        <v>66.0</v>
      </c>
    </row>
    <row r="66">
      <c r="A66" s="21" t="s">
        <v>168</v>
      </c>
      <c r="B66" s="48">
        <v>66.0</v>
      </c>
    </row>
    <row r="67">
      <c r="A67" s="21" t="s">
        <v>138</v>
      </c>
      <c r="B67" s="47">
        <v>65.0</v>
      </c>
    </row>
    <row r="68">
      <c r="A68" s="21" t="s">
        <v>150</v>
      </c>
      <c r="B68" s="48">
        <v>65.0</v>
      </c>
    </row>
    <row r="69">
      <c r="A69" s="21" t="s">
        <v>152</v>
      </c>
      <c r="B69" s="48">
        <v>65.0</v>
      </c>
    </row>
    <row r="70">
      <c r="A70" s="21" t="s">
        <v>154</v>
      </c>
      <c r="B70" s="48">
        <v>65.0</v>
      </c>
    </row>
    <row r="71">
      <c r="A71" s="21" t="s">
        <v>155</v>
      </c>
      <c r="B71" s="48">
        <v>65.0</v>
      </c>
    </row>
    <row r="72">
      <c r="A72" s="21" t="s">
        <v>232</v>
      </c>
      <c r="B72" s="48">
        <v>65.0</v>
      </c>
    </row>
    <row r="73">
      <c r="A73" s="21" t="s">
        <v>158</v>
      </c>
      <c r="B73" s="48">
        <v>58.0</v>
      </c>
    </row>
    <row r="74">
      <c r="A74" s="21" t="s">
        <v>161</v>
      </c>
      <c r="B74" s="48">
        <v>58.0</v>
      </c>
    </row>
    <row r="75">
      <c r="A75" s="21" t="s">
        <v>163</v>
      </c>
      <c r="B75" s="48">
        <v>58.0</v>
      </c>
    </row>
    <row r="76">
      <c r="A76" s="21" t="s">
        <v>167</v>
      </c>
      <c r="B76" s="48">
        <v>58.0</v>
      </c>
    </row>
    <row r="77">
      <c r="A77" s="21" t="s">
        <v>169</v>
      </c>
      <c r="B77" s="48">
        <v>58.0</v>
      </c>
    </row>
    <row r="78">
      <c r="A78" s="21" t="s">
        <v>170</v>
      </c>
      <c r="B78" s="48">
        <v>58.0</v>
      </c>
    </row>
    <row r="79">
      <c r="A79" s="21" t="s">
        <v>171</v>
      </c>
      <c r="B79" s="48">
        <v>58.0</v>
      </c>
    </row>
    <row r="80">
      <c r="A80" s="21" t="s">
        <v>172</v>
      </c>
      <c r="B80" s="48">
        <v>58.0</v>
      </c>
    </row>
    <row r="81">
      <c r="A81" s="21" t="s">
        <v>173</v>
      </c>
      <c r="B81" s="48">
        <v>58.0</v>
      </c>
    </row>
    <row r="82">
      <c r="A82" s="21" t="s">
        <v>174</v>
      </c>
      <c r="B82" s="48">
        <v>58.0</v>
      </c>
    </row>
    <row r="83">
      <c r="A83" s="21" t="s">
        <v>175</v>
      </c>
      <c r="B83" s="48">
        <v>58.0</v>
      </c>
    </row>
    <row r="84">
      <c r="A84" s="21" t="s">
        <v>176</v>
      </c>
      <c r="B84" s="48">
        <v>58.0</v>
      </c>
    </row>
    <row r="85">
      <c r="A85" s="21" t="s">
        <v>177</v>
      </c>
      <c r="B85" s="48">
        <v>58.0</v>
      </c>
    </row>
    <row r="86">
      <c r="A86" s="21" t="s">
        <v>178</v>
      </c>
      <c r="B86" s="48">
        <v>58.0</v>
      </c>
    </row>
    <row r="87">
      <c r="A87" s="21" t="s">
        <v>179</v>
      </c>
      <c r="B87" s="48">
        <v>58.0</v>
      </c>
    </row>
    <row r="88">
      <c r="A88" s="21" t="s">
        <v>180</v>
      </c>
      <c r="B88" s="48">
        <v>58.0</v>
      </c>
    </row>
    <row r="89">
      <c r="A89" s="21" t="s">
        <v>181</v>
      </c>
      <c r="B89" s="48">
        <v>58.0</v>
      </c>
    </row>
    <row r="90">
      <c r="A90" s="21" t="s">
        <v>233</v>
      </c>
      <c r="B90" s="48">
        <v>57.0</v>
      </c>
    </row>
    <row r="91">
      <c r="A91" s="9"/>
      <c r="B91" s="48"/>
    </row>
    <row r="92">
      <c r="A92" s="9"/>
      <c r="B92" s="48"/>
    </row>
    <row r="93">
      <c r="A93" s="9"/>
      <c r="B93" s="48"/>
    </row>
    <row r="94">
      <c r="A94" s="53"/>
      <c r="B94" s="48"/>
    </row>
    <row r="95">
      <c r="B95" s="48"/>
    </row>
    <row r="96">
      <c r="B96" s="48"/>
    </row>
    <row r="97">
      <c r="B97" s="48"/>
    </row>
    <row r="98">
      <c r="B98" s="48"/>
    </row>
    <row r="99">
      <c r="B99" s="48"/>
    </row>
    <row r="100">
      <c r="B100" s="48"/>
    </row>
    <row r="101">
      <c r="B101" s="48"/>
    </row>
    <row r="102">
      <c r="B102" s="48"/>
    </row>
    <row r="103">
      <c r="B103" s="48"/>
    </row>
    <row r="104">
      <c r="B104" s="48"/>
    </row>
    <row r="105">
      <c r="B105" s="48"/>
    </row>
    <row r="106">
      <c r="B106" s="48"/>
    </row>
    <row r="107">
      <c r="B107" s="48"/>
    </row>
    <row r="108">
      <c r="B108" s="48"/>
    </row>
    <row r="109">
      <c r="B109" s="48"/>
    </row>
    <row r="110">
      <c r="B110" s="48"/>
    </row>
    <row r="111">
      <c r="B111" s="48"/>
    </row>
    <row r="112">
      <c r="B112" s="48"/>
    </row>
    <row r="113">
      <c r="B113" s="48"/>
    </row>
    <row r="114">
      <c r="B114" s="48"/>
    </row>
    <row r="115">
      <c r="B115" s="48"/>
    </row>
    <row r="116">
      <c r="B116" s="48"/>
    </row>
    <row r="117">
      <c r="B117" s="48"/>
    </row>
    <row r="118">
      <c r="B118" s="48"/>
    </row>
    <row r="119">
      <c r="B119" s="48"/>
    </row>
    <row r="120">
      <c r="B120" s="48"/>
    </row>
    <row r="121">
      <c r="B121" s="48"/>
    </row>
    <row r="122">
      <c r="B122" s="48"/>
    </row>
    <row r="123">
      <c r="B123" s="48"/>
    </row>
    <row r="124">
      <c r="B124" s="48"/>
    </row>
    <row r="125">
      <c r="B125" s="48"/>
    </row>
    <row r="126">
      <c r="B126" s="48"/>
    </row>
    <row r="127">
      <c r="B127" s="48"/>
    </row>
    <row r="128">
      <c r="B128" s="48"/>
    </row>
    <row r="129">
      <c r="B129" s="48"/>
    </row>
    <row r="130">
      <c r="B130" s="48"/>
    </row>
    <row r="131">
      <c r="B131" s="48"/>
    </row>
    <row r="132">
      <c r="B132" s="48"/>
    </row>
    <row r="133">
      <c r="B133" s="48"/>
    </row>
    <row r="134">
      <c r="B134" s="48"/>
    </row>
    <row r="135">
      <c r="B135" s="48"/>
    </row>
    <row r="136">
      <c r="B136" s="48"/>
    </row>
    <row r="137">
      <c r="B137" s="48"/>
    </row>
    <row r="138">
      <c r="B138" s="48"/>
    </row>
    <row r="139">
      <c r="B139" s="48"/>
    </row>
    <row r="140">
      <c r="B140" s="48"/>
    </row>
    <row r="141">
      <c r="B141" s="48"/>
    </row>
    <row r="142">
      <c r="B142" s="48"/>
    </row>
    <row r="143">
      <c r="B143" s="48"/>
    </row>
    <row r="144">
      <c r="B144" s="48"/>
    </row>
    <row r="145">
      <c r="B145" s="48"/>
    </row>
    <row r="146">
      <c r="B146" s="48"/>
    </row>
    <row r="147">
      <c r="B147" s="48"/>
    </row>
    <row r="148">
      <c r="B148" s="48"/>
    </row>
    <row r="149">
      <c r="B149" s="48"/>
    </row>
    <row r="150">
      <c r="B150" s="48"/>
    </row>
    <row r="151">
      <c r="B151" s="48"/>
    </row>
    <row r="152">
      <c r="B152" s="48"/>
    </row>
    <row r="153">
      <c r="B153" s="48"/>
    </row>
    <row r="154">
      <c r="B154" s="48"/>
    </row>
    <row r="155">
      <c r="B155" s="48"/>
    </row>
    <row r="156">
      <c r="B156" s="48"/>
    </row>
    <row r="157">
      <c r="B157" s="48"/>
    </row>
    <row r="158">
      <c r="B158" s="48"/>
    </row>
    <row r="159">
      <c r="B159" s="48"/>
    </row>
    <row r="160">
      <c r="B160" s="48"/>
    </row>
    <row r="161">
      <c r="B161" s="48"/>
    </row>
    <row r="162">
      <c r="B162" s="48"/>
    </row>
    <row r="163">
      <c r="B163" s="48"/>
    </row>
    <row r="164">
      <c r="B164" s="48"/>
    </row>
    <row r="165">
      <c r="B165" s="48"/>
    </row>
    <row r="166">
      <c r="B166" s="48"/>
    </row>
    <row r="167">
      <c r="B167" s="48"/>
    </row>
    <row r="168">
      <c r="B168" s="48"/>
    </row>
    <row r="169">
      <c r="B169" s="48"/>
    </row>
    <row r="170">
      <c r="B170" s="48"/>
    </row>
    <row r="171">
      <c r="B171" s="48"/>
    </row>
    <row r="172">
      <c r="B172" s="48"/>
    </row>
    <row r="173">
      <c r="B173" s="48"/>
    </row>
    <row r="174">
      <c r="B174" s="48"/>
    </row>
    <row r="175">
      <c r="B175" s="48"/>
    </row>
    <row r="176">
      <c r="B176" s="48"/>
    </row>
    <row r="177">
      <c r="B177" s="48"/>
    </row>
    <row r="178">
      <c r="B178" s="48"/>
    </row>
    <row r="179">
      <c r="B179" s="48"/>
    </row>
    <row r="180">
      <c r="B180" s="48"/>
    </row>
    <row r="181">
      <c r="B181" s="48"/>
    </row>
    <row r="182">
      <c r="B182" s="48"/>
    </row>
    <row r="183">
      <c r="B183" s="48"/>
    </row>
    <row r="184">
      <c r="B184" s="48"/>
    </row>
    <row r="185">
      <c r="B185" s="48"/>
    </row>
    <row r="186">
      <c r="B186" s="48"/>
    </row>
    <row r="187">
      <c r="B187" s="48"/>
    </row>
    <row r="188">
      <c r="B188" s="48"/>
    </row>
    <row r="189">
      <c r="B189" s="48"/>
    </row>
    <row r="190">
      <c r="B190" s="48"/>
    </row>
    <row r="191">
      <c r="B191" s="48"/>
    </row>
    <row r="192">
      <c r="B192" s="48"/>
    </row>
    <row r="193">
      <c r="B193" s="48"/>
    </row>
    <row r="194">
      <c r="B194" s="48"/>
    </row>
    <row r="195">
      <c r="B195" s="48"/>
    </row>
    <row r="196">
      <c r="B196" s="48"/>
    </row>
    <row r="197">
      <c r="B197" s="48"/>
    </row>
    <row r="198">
      <c r="B198" s="48"/>
    </row>
    <row r="199">
      <c r="B199" s="48"/>
    </row>
    <row r="200">
      <c r="B200" s="48"/>
    </row>
    <row r="201">
      <c r="B201" s="48"/>
    </row>
    <row r="202">
      <c r="B202" s="48"/>
    </row>
    <row r="203">
      <c r="B203" s="48"/>
    </row>
    <row r="204">
      <c r="B204" s="48"/>
    </row>
    <row r="205">
      <c r="B205" s="48"/>
    </row>
    <row r="206">
      <c r="B206" s="48"/>
    </row>
    <row r="207">
      <c r="B207" s="48"/>
    </row>
    <row r="208">
      <c r="B208" s="48"/>
    </row>
    <row r="209">
      <c r="A209" s="9"/>
      <c r="B209" s="48"/>
    </row>
    <row r="210">
      <c r="A210" s="48"/>
    </row>
    <row r="211">
      <c r="A211" s="48"/>
    </row>
    <row r="212">
      <c r="A212" s="48"/>
    </row>
    <row r="213">
      <c r="A213" s="48"/>
    </row>
    <row r="214">
      <c r="A214" s="48"/>
    </row>
    <row r="215">
      <c r="A215" s="48"/>
    </row>
    <row r="216">
      <c r="A216" s="48"/>
    </row>
    <row r="217">
      <c r="A217" s="48"/>
    </row>
    <row r="218">
      <c r="A218" s="48"/>
    </row>
    <row r="219">
      <c r="A219" s="48"/>
    </row>
  </sheetData>
  <drawing r:id="rId1"/>
</worksheet>
</file>