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ph\Documents\UW\Thesis\Graphics and Appendices\"/>
    </mc:Choice>
  </mc:AlternateContent>
  <bookViews>
    <workbookView xWindow="0" yWindow="0" windowWidth="24000" windowHeight="9735" tabRatio="658" firstSheet="1" activeTab="1"/>
  </bookViews>
  <sheets>
    <sheet name="Videos" sheetId="1" state="hidden" r:id="rId1"/>
    <sheet name="Top 30 US Cities" sheetId="6" r:id="rId2"/>
    <sheet name="Age Demographics" sheetId="16" r:id="rId3"/>
    <sheet name="Channel List" sheetId="3" state="hidden" r:id="rId4"/>
    <sheet name="Channels" sheetId="2" r:id="rId5"/>
    <sheet name="Channel Query" sheetId="4" state="hidden" r:id="rId6"/>
    <sheet name="Channel Vids (orig)" sheetId="9" state="hidden" r:id="rId7"/>
    <sheet name="Videos With Meetings" sheetId="10" r:id="rId8"/>
    <sheet name="Channel Vids (to analyze)" sheetId="12" state="hidden" r:id="rId9"/>
    <sheet name="Videos Without Meetings" sheetId="14" r:id="rId10"/>
    <sheet name="Analyzed Videos" sheetId="15" r:id="rId11"/>
    <sheet name="Statistics" sheetId="17" state="hidden" r:id="rId12"/>
    <sheet name="Top 10 WA Cities" sheetId="7" state="hidden" r:id="rId13"/>
  </sheets>
  <definedNames>
    <definedName name="_xlnm._FilterDatabase" localSheetId="10" hidden="1">'Analyzed Videos'!$A$1:$AH$120</definedName>
    <definedName name="_xlnm._FilterDatabase" localSheetId="6" hidden="1">'Channel Vids (orig)'!$A$1:$I$155</definedName>
    <definedName name="_xlnm._FilterDatabase" localSheetId="8" hidden="1">'Channel Vids (to analyze)'!$A$1:$AB$120</definedName>
    <definedName name="_xlnm._FilterDatabase" localSheetId="1" hidden="1">'Top 30 US Cities'!$A$1:$H$31</definedName>
    <definedName name="_xlnm._FilterDatabase" localSheetId="7" hidden="1">'Videos With Meetings'!$A$1:$I$155</definedName>
    <definedName name="_xlnm._FilterDatabase" localSheetId="9" hidden="1">'Videos Without Meetings'!$A$1:$I$120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14" l="1"/>
  <c r="L12" i="10"/>
  <c r="E10" i="2"/>
  <c r="H10" i="2"/>
  <c r="I10" i="2"/>
  <c r="K4" i="17" l="1"/>
  <c r="K5" i="17" s="1"/>
  <c r="K6" i="17" s="1"/>
  <c r="E4" i="17"/>
  <c r="E5" i="17" s="1"/>
  <c r="E6" i="17" s="1"/>
  <c r="Y18" i="15" l="1"/>
  <c r="Y19" i="15"/>
  <c r="Y20" i="15"/>
  <c r="Y22" i="15"/>
  <c r="Y26" i="15"/>
  <c r="Y28" i="15"/>
  <c r="Y32" i="15"/>
  <c r="Y33" i="15"/>
  <c r="Y34" i="15"/>
  <c r="Y35" i="15"/>
  <c r="Y37" i="15"/>
  <c r="Y7" i="15"/>
  <c r="Y9" i="15"/>
  <c r="Y10" i="15"/>
  <c r="Y11" i="15"/>
  <c r="Y12" i="15"/>
  <c r="Y15" i="15"/>
  <c r="Y17" i="15"/>
  <c r="Y21" i="15"/>
  <c r="Y24" i="15"/>
  <c r="Y29" i="15"/>
  <c r="Y31" i="15"/>
  <c r="Y4" i="15"/>
  <c r="Y2" i="15"/>
  <c r="Y3" i="15"/>
  <c r="Y6" i="15"/>
  <c r="Y8" i="15"/>
  <c r="Y14" i="15"/>
  <c r="Y16" i="15"/>
  <c r="Y5" i="15"/>
  <c r="L12" i="14"/>
  <c r="L11" i="14"/>
  <c r="L6" i="14"/>
  <c r="L5" i="14"/>
  <c r="L4" i="14"/>
  <c r="L3" i="10"/>
  <c r="L5" i="10"/>
  <c r="L4" i="10"/>
  <c r="G11" i="16"/>
  <c r="E11" i="16"/>
  <c r="G5" i="16"/>
  <c r="E5" i="16"/>
  <c r="B5" i="16"/>
  <c r="G2" i="16"/>
  <c r="E2" i="16"/>
  <c r="E8" i="16"/>
  <c r="G8" i="16" s="1"/>
  <c r="G7" i="16"/>
  <c r="E7" i="16"/>
  <c r="G4" i="16"/>
  <c r="E4" i="16"/>
  <c r="G6" i="16"/>
  <c r="E6" i="16"/>
  <c r="G3" i="16"/>
  <c r="E3" i="16"/>
  <c r="M4" i="2"/>
  <c r="O4" i="2" s="1"/>
  <c r="M5" i="2"/>
  <c r="N5" i="2" s="1"/>
  <c r="M6" i="2"/>
  <c r="M7" i="2"/>
  <c r="N7" i="2" s="1"/>
  <c r="M8" i="2"/>
  <c r="N8" i="2" s="1"/>
  <c r="M9" i="2"/>
  <c r="O9" i="2" s="1"/>
  <c r="M3" i="2"/>
  <c r="N3" i="2" s="1"/>
  <c r="G3" i="2"/>
  <c r="G4" i="2"/>
  <c r="G5" i="2"/>
  <c r="G6" i="2"/>
  <c r="G7" i="2"/>
  <c r="G8" i="2"/>
  <c r="G9" i="2"/>
  <c r="G2" i="2"/>
  <c r="J4" i="2"/>
  <c r="J9" i="2"/>
  <c r="N9" i="2" l="1"/>
  <c r="N4" i="2"/>
  <c r="N6" i="2"/>
  <c r="L10" i="14"/>
  <c r="H8" i="2" l="1"/>
  <c r="H7" i="2"/>
  <c r="H6" i="2"/>
  <c r="H5" i="2"/>
  <c r="H3" i="2"/>
  <c r="J7" i="2" l="1"/>
  <c r="O7" i="2"/>
  <c r="J6" i="2"/>
  <c r="O6" i="2"/>
  <c r="J3" i="2"/>
  <c r="O3" i="2"/>
  <c r="O8" i="2"/>
  <c r="J8" i="2"/>
  <c r="O5" i="2"/>
  <c r="J5" i="2"/>
</calcChain>
</file>

<file path=xl/sharedStrings.xml><?xml version="1.0" encoding="utf-8"?>
<sst xmlns="http://schemas.openxmlformats.org/spreadsheetml/2006/main" count="4413" uniqueCount="1102">
  <si>
    <t>Number of visual aids</t>
  </si>
  <si>
    <t>Motion graphics used?</t>
  </si>
  <si>
    <t>Live action used?</t>
  </si>
  <si>
    <t>Length of Video</t>
  </si>
  <si>
    <t>https://www.youtube.com/watch?v=Zusc6E753bw</t>
  </si>
  <si>
    <t>URL</t>
  </si>
  <si>
    <t>CodeNEXT, Shaping the Austin We Imagine</t>
  </si>
  <si>
    <t>Video</t>
  </si>
  <si>
    <t>Producer</t>
  </si>
  <si>
    <t>Austin Texas Gov</t>
  </si>
  <si>
    <t>Number of Words</t>
  </si>
  <si>
    <t>Number of Views (date watched)</t>
  </si>
  <si>
    <t>1,697 (1/22/2016)</t>
  </si>
  <si>
    <t>https://www.youtube.com/watch?v=hwcS68Rre-U</t>
  </si>
  <si>
    <t>CMAP: GO TO 2040 regional plan</t>
  </si>
  <si>
    <t>2,839 (1/22/2016)</t>
  </si>
  <si>
    <t>GO TO 2040: A Pivotal Moment</t>
  </si>
  <si>
    <t>Words per…?</t>
  </si>
  <si>
    <t>No</t>
  </si>
  <si>
    <t>All live action clips</t>
  </si>
  <si>
    <t>Sound effects used?</t>
  </si>
  <si>
    <t>Yes</t>
  </si>
  <si>
    <t>Number of speakers(?)</t>
  </si>
  <si>
    <t>austintexasgov</t>
  </si>
  <si>
    <t>Most Popular Video (MPV)</t>
  </si>
  <si>
    <t>Date First Video Published</t>
  </si>
  <si>
    <t>Videos of Note</t>
  </si>
  <si>
    <t>Imagine Austin in 30 seconds</t>
  </si>
  <si>
    <t>https://www.youtube.com/watch?v=M316hmwEH90</t>
  </si>
  <si>
    <t>3,473 (1/22/2016)</t>
  </si>
  <si>
    <t>Background music?</t>
  </si>
  <si>
    <t>Date Published</t>
  </si>
  <si>
    <t>Flesch-Kincaid Reading Ease</t>
  </si>
  <si>
    <t>https://www.youtube.com/watch?v=Y4tKz3ZU7vM</t>
  </si>
  <si>
    <t>SDOT Performance-Based Parking Pricing Video</t>
  </si>
  <si>
    <t>370 (1/22/2016)</t>
  </si>
  <si>
    <t>SDOT in partnership with TranspoGroup</t>
  </si>
  <si>
    <t>Flesch-Kincaid Grade Level</t>
  </si>
  <si>
    <t>https://vimeo.com/95342029</t>
  </si>
  <si>
    <t>growseattle restaurant motion infographic (english)</t>
  </si>
  <si>
    <t>City of Seattle OED</t>
  </si>
  <si>
    <t>605 (1/22/2016)</t>
  </si>
  <si>
    <t>Comments?</t>
  </si>
  <si>
    <t>Comments are disabled</t>
  </si>
  <si>
    <t>Category</t>
  </si>
  <si>
    <t>News &amp; Politics</t>
  </si>
  <si>
    <t>Likes/Dislikes</t>
  </si>
  <si>
    <t>None</t>
  </si>
  <si>
    <t>Education</t>
  </si>
  <si>
    <t>2/0</t>
  </si>
  <si>
    <t>5/0</t>
  </si>
  <si>
    <t>Nonprofits &amp; Activism</t>
  </si>
  <si>
    <t>https://www.youtube.com/watch?v=Hy4QjmKzF1c</t>
  </si>
  <si>
    <t>New South Wales Department of Infrastructure and Planning</t>
  </si>
  <si>
    <t>nswplanning</t>
  </si>
  <si>
    <t>San Francisco Planning Department</t>
  </si>
  <si>
    <t>SFPlanning</t>
  </si>
  <si>
    <t>City of Durham, NC Government</t>
  </si>
  <si>
    <t>CityofDurhamNC</t>
  </si>
  <si>
    <t>City of Anaheim government</t>
  </si>
  <si>
    <t>CityofAnaheim</t>
  </si>
  <si>
    <t>Metropolitan Government of Nashville &amp; Davidson County, Tenn.</t>
  </si>
  <si>
    <t>MetroGovNashville</t>
  </si>
  <si>
    <t>City of Phoenix, AZ</t>
  </si>
  <si>
    <t>cityofphoenixaz</t>
  </si>
  <si>
    <t>City of Austin YouTube (ATXN)</t>
  </si>
  <si>
    <t>City of Minneapolis (CPED Long Range Planning)</t>
  </si>
  <si>
    <t>cityofminneapolis</t>
  </si>
  <si>
    <t>Criteria:</t>
  </si>
  <si>
    <t>Not recordings of meetings</t>
  </si>
  <si>
    <t>Water Services?</t>
  </si>
  <si>
    <t>Building Phoenix, Planng &amp; Development Department</t>
  </si>
  <si>
    <t>Separate Playlist or otherwise specified as planning department</t>
  </si>
  <si>
    <t>https://www.youtube.com/watch?v=jVjw3ebivBs</t>
  </si>
  <si>
    <t>https://www.youtube.com/watch?v=f3jXgwesPSw</t>
  </si>
  <si>
    <t>https://www.youtube.com/watch?v=KwdDxJNVv2E</t>
  </si>
  <si>
    <t>https://www.youtube.com/watch?v=jGdAF1flBbc</t>
  </si>
  <si>
    <t>https://www.youtube.com/watch?v=QBg9i6CTRoM</t>
  </si>
  <si>
    <t>https://www.youtube.com/watch?v=w5rZM6FJFtM</t>
  </si>
  <si>
    <t>https://www.youtube.com/watch?v=8SpaxNSoyAI</t>
  </si>
  <si>
    <t>https://www.youtube.com/watch?v=vv0q4NASgLU</t>
  </si>
  <si>
    <t>CodeNEXT – Austin, TX [Channel]</t>
  </si>
  <si>
    <t>Go TO 2040 – Chicago, IL [Channel]</t>
  </si>
  <si>
    <t>2232 Review – Fairfax County [3 videos]</t>
  </si>
  <si>
    <t>What is Zoning? – San Francisco, CA [Channel]</t>
  </si>
  <si>
    <t>Urban Planning 101: Walkability</t>
  </si>
  <si>
    <t>https://www.youtube.com/watch?v=ifKOB-d3uds</t>
  </si>
  <si>
    <t>https://www.youtube.com/watch?v=SPqUfRhEgxk</t>
  </si>
  <si>
    <t>https://www.youtube.com/watch?v=sigdOUQDt0M</t>
  </si>
  <si>
    <t>Seattle-specific videos</t>
  </si>
  <si>
    <t>Educational</t>
  </si>
  <si>
    <t>How to Make an Attractive City</t>
  </si>
  <si>
    <t>The School of Life</t>
  </si>
  <si>
    <t>Comprehensive Plan</t>
  </si>
  <si>
    <t>The Planning Process and the General Plan</t>
  </si>
  <si>
    <t>University of Utah Center for Public Policy and Administration</t>
  </si>
  <si>
    <t>Comprehensive Planning 101</t>
  </si>
  <si>
    <t>Fairfax County Government</t>
  </si>
  <si>
    <t>Comprehensive Planning Basics</t>
  </si>
  <si>
    <t>WA Department of Commerce</t>
  </si>
  <si>
    <t>2014 Comprehensive Plan Advisory Committee</t>
  </si>
  <si>
    <t>City of Frisco TX</t>
  </si>
  <si>
    <t>Comprehensive Plan Community Workshops</t>
  </si>
  <si>
    <t>James City County</t>
  </si>
  <si>
    <t>jamescitycounty</t>
  </si>
  <si>
    <t>The Goals of Comprehensive Planning</t>
  </si>
  <si>
    <t>Franchesca Cruz</t>
  </si>
  <si>
    <t>Get Involved! City of Hillsboro Comprehensive Plan Update</t>
  </si>
  <si>
    <t>City of Hillsboro OR</t>
  </si>
  <si>
    <t>Comprehensive Plan Open House</t>
  </si>
  <si>
    <t>SF Planning</t>
  </si>
  <si>
    <t>Montgomery County Planning</t>
  </si>
  <si>
    <t>What is Zoning?</t>
  </si>
  <si>
    <t>Charting the Course: Master Comprehensive Plan</t>
  </si>
  <si>
    <t>Seabrook Texas</t>
  </si>
  <si>
    <t>https://www.youtube.com/watch?v=OMxq4SMOzao</t>
  </si>
  <si>
    <t>How Do You want Transylvania County to Grow? 2025</t>
  </si>
  <si>
    <t>https://www.youtube.com/watch?v=8-TkLpJZpXk</t>
  </si>
  <si>
    <t>Transylvania County 2025 Comprehensive Plan</t>
  </si>
  <si>
    <t>Collingwood Planning</t>
  </si>
  <si>
    <t>Official city government YouTube channel (North America)</t>
  </si>
  <si>
    <t>Channel Subscribers (as of 4/11/16)</t>
  </si>
  <si>
    <t>Channel Name</t>
  </si>
  <si>
    <t>Search Term</t>
  </si>
  <si>
    <t xml:space="preserve">city planning </t>
  </si>
  <si>
    <t>Pittsburgh City Planning</t>
  </si>
  <si>
    <t>MPV views (as of 4/11/16)</t>
  </si>
  <si>
    <t>Number of Uploads</t>
  </si>
  <si>
    <t>Most Recent Activity</t>
  </si>
  <si>
    <t>STRIP DISTRICT TRANSPORTATION AND LAND USE PLAN</t>
  </si>
  <si>
    <t>NYC Department of City Planning</t>
  </si>
  <si>
    <t>Toronto City Planning</t>
  </si>
  <si>
    <t>Abu Dhabi Urban Planning Council</t>
  </si>
  <si>
    <t>A new city-wide plan for Vancouver? (Vancouver Planning Commission and Simon Fraser University City Conversations)</t>
  </si>
  <si>
    <t>Sac City, Iowa Planning and Zoning</t>
  </si>
  <si>
    <t>Christmas Surprise Traffic Stop with Lowell Police</t>
  </si>
  <si>
    <t>City of Rockwall Planning Department</t>
  </si>
  <si>
    <t>Planning the Vancouver Metropolitan Region Symposium (Vancouver City Planning Commission and UBC School of Community and Regional Planning)</t>
  </si>
  <si>
    <t>City of Frankfort Planning</t>
  </si>
  <si>
    <t>City of Waverly (playlist: Planning and Zoning Commission Meetings)</t>
  </si>
  <si>
    <t>Vancouver's Planning &amp; Development History (Vancouver City Planning Commission project: Milestones in Vancouver's Planning and Development History)</t>
  </si>
  <si>
    <t>spanishfork17 (playlist: SF Planning Commission Meetings)</t>
  </si>
  <si>
    <t>City of San Clemente (playlist: 2016 Planning Commission Meetings)</t>
  </si>
  <si>
    <t>The City of Calgary (playlists: Planning, Development &amp; Assessment, nextCITY, ePermit, Calgary's Bus Rapid Transit BRT Network, Building Permit Process)</t>
  </si>
  <si>
    <t>City of Laconia, NH (playlist: Planning Board Meetings)</t>
  </si>
  <si>
    <t>ProvoChannel17 (playlists: Planning Commission, Provo City Zoning Summit 2015)</t>
  </si>
  <si>
    <t>City of San Angelo (playlist: Planning Commission)</t>
  </si>
  <si>
    <t>Trash/Recycling Education</t>
  </si>
  <si>
    <t>Channel views (as of 4/11/16)</t>
  </si>
  <si>
    <t>cityofregina (playlists: Regina Revitalization Initiative - Stadium Project, Regina Revitalization, Official Community Plan, Downtown Plan etc.)</t>
  </si>
  <si>
    <t>Public Education playlist</t>
  </si>
  <si>
    <t>Pleasant Grove City (playlist: Planning Commission Meetings)</t>
  </si>
  <si>
    <t>City of Lowell (no planning-specific playlist)</t>
  </si>
  <si>
    <t>Cupertino City Channel (no planning-specific playlist)</t>
  </si>
  <si>
    <t>City of Warrenton Missouri (Planning and Zoning meetings, no planning-specific playlist)</t>
  </si>
  <si>
    <t>City of Evanston, IL (playlists: Planning &amp; Development Committee Meetings, Housing &amp; Community Development, Plan Commission, etc.)</t>
  </si>
  <si>
    <t>City of La Marque (no planning videos or playlists at all)</t>
  </si>
  <si>
    <t>City of Portsmouth (planning board meetings, but no planning-specific playlist)</t>
  </si>
  <si>
    <t>City of Charlotte (planning videos, but no planning-specific playlist)</t>
  </si>
  <si>
    <t>CharlotteMOVES Transportation and Planning Workshop</t>
  </si>
  <si>
    <t>PG City (playlist: PG Planning Commission)</t>
  </si>
  <si>
    <t>City of Santa Rosa, California</t>
  </si>
  <si>
    <t>American Planning Association</t>
  </si>
  <si>
    <t>Search Result</t>
  </si>
  <si>
    <t>Regional and City Planning at the University of Oklahoma</t>
  </si>
  <si>
    <t>CalPoly, San Luis Obispo, City &amp; Regional Planning</t>
  </si>
  <si>
    <t>City Planning</t>
  </si>
  <si>
    <t>CityPlanning</t>
  </si>
  <si>
    <t>Smart city Expo World Congress</t>
  </si>
  <si>
    <t>Geography City and Regional Planning</t>
  </si>
  <si>
    <t>Urban planning - Topic</t>
  </si>
  <si>
    <t>Columbia GSAPP</t>
  </si>
  <si>
    <t>City of Bellevue Nebraska (no planning-specific playlist)</t>
  </si>
  <si>
    <t>City of Meridian (no planning-specific playlist)</t>
  </si>
  <si>
    <t>Planning &amp; Design of Sanitation Systems and Technologies</t>
  </si>
  <si>
    <t>Planning and zoning commission - Topic</t>
  </si>
  <si>
    <t>City</t>
  </si>
  <si>
    <t>Population Estimate (as of July 1, 2014)</t>
  </si>
  <si>
    <t>New York</t>
  </si>
  <si>
    <t>Los Angeles</t>
  </si>
  <si>
    <t>Chicago</t>
  </si>
  <si>
    <t>Houston</t>
  </si>
  <si>
    <t>Philadelphia</t>
  </si>
  <si>
    <t>Phoenix</t>
  </si>
  <si>
    <t>San Antonio</t>
  </si>
  <si>
    <t>San Diego</t>
  </si>
  <si>
    <t>Dallas</t>
  </si>
  <si>
    <t>San Jose</t>
  </si>
  <si>
    <t>Austin</t>
  </si>
  <si>
    <t>Jacksonville</t>
  </si>
  <si>
    <t>State</t>
  </si>
  <si>
    <t>Indiana</t>
  </si>
  <si>
    <t>Ohio</t>
  </si>
  <si>
    <t>Texas</t>
  </si>
  <si>
    <t>North Carolina</t>
  </si>
  <si>
    <t>Michigan</t>
  </si>
  <si>
    <t>Washington</t>
  </si>
  <si>
    <t>Colorado</t>
  </si>
  <si>
    <t>District of Columbia</t>
  </si>
  <si>
    <t>Tennessee</t>
  </si>
  <si>
    <t>Massachusetts</t>
  </si>
  <si>
    <t>Maryland</t>
  </si>
  <si>
    <t>Oklahoma</t>
  </si>
  <si>
    <t>California</t>
  </si>
  <si>
    <t>Illinois</t>
  </si>
  <si>
    <t>Pennsylvania</t>
  </si>
  <si>
    <t>Arizona</t>
  </si>
  <si>
    <t>Florida</t>
  </si>
  <si>
    <t>San Francisco</t>
  </si>
  <si>
    <t>Columbus</t>
  </si>
  <si>
    <t>Fort Worth</t>
  </si>
  <si>
    <t>Las Vegas</t>
  </si>
  <si>
    <t>Nevada</t>
  </si>
  <si>
    <t>Portland</t>
  </si>
  <si>
    <t>Oregon</t>
  </si>
  <si>
    <t>Oklahoma City</t>
  </si>
  <si>
    <t>Baltimore</t>
  </si>
  <si>
    <t>Boston</t>
  </si>
  <si>
    <t>Charlotte</t>
  </si>
  <si>
    <t>Detroit</t>
  </si>
  <si>
    <t>El Paso</t>
  </si>
  <si>
    <t>Seattle</t>
  </si>
  <si>
    <t>Denver</t>
  </si>
  <si>
    <t>Memphis</t>
  </si>
  <si>
    <t>Kentucky</t>
  </si>
  <si>
    <t>Nashville-Davidson metropolitan government (balance)</t>
  </si>
  <si>
    <t>Louisville/Jefferson County metro government (balance)</t>
  </si>
  <si>
    <t>https://www.youtube.com/channel/UCu0amGxQJBNtd1YlTFETTqQ</t>
  </si>
  <si>
    <t>Related Channel or Playlist</t>
  </si>
  <si>
    <t>Channel</t>
  </si>
  <si>
    <t>Playlist</t>
  </si>
  <si>
    <t>Neither</t>
  </si>
  <si>
    <t>Related link</t>
  </si>
  <si>
    <t>Houston Planning Department</t>
  </si>
  <si>
    <t>https://www.youtube.com/channel/UCEkgz3MTnHGNjQfkKhmCkcQ</t>
  </si>
  <si>
    <t>https://www.youtube.com/user/PhilaGov</t>
  </si>
  <si>
    <t>https://www.youtube.com/playlist?list=PL5B2A0438827D6FAE</t>
  </si>
  <si>
    <t>Building Phoenix, Planning &amp; Development Department</t>
  </si>
  <si>
    <t>https://www.youtube.com/user/cityofphoenixaz/</t>
  </si>
  <si>
    <t>https://www.youtube.com/user/COSAGOV/</t>
  </si>
  <si>
    <t>NA</t>
  </si>
  <si>
    <t>https://www.youtube.com/user/TheCityofSanDiego</t>
  </si>
  <si>
    <t>https://www.youtube.com/user/dmcclel</t>
  </si>
  <si>
    <t>http://www1.nyc.gov/connect/social-media.page</t>
  </si>
  <si>
    <t>City Channel(s)</t>
  </si>
  <si>
    <t>https://www.youtube.com/user/cityofchicagotv</t>
  </si>
  <si>
    <t>https://www.youtube.com/user/houstontxdotgov</t>
  </si>
  <si>
    <t>https://www.youtube.com/user/austintexasgov
http://www.austintexas.gov/social</t>
  </si>
  <si>
    <t>https://www.youtube.com/user/CityofJax</t>
  </si>
  <si>
    <t>Planning Commission</t>
  </si>
  <si>
    <t>San Francisco Planning</t>
  </si>
  <si>
    <t>https://www.youtube.com/user/SFPlanning</t>
  </si>
  <si>
    <t>https://www.youtube.com/user/SFGTV</t>
  </si>
  <si>
    <t>https://www.youtube.com/user/wcty16</t>
  </si>
  <si>
    <t>Indianapolis (balance) - Marion County</t>
  </si>
  <si>
    <t>Indianapolis Department of Metropolitan Development</t>
  </si>
  <si>
    <t>https://www.youtube.com/channel/UCzSvRIGfZTvLuFzm188tiDQ</t>
  </si>
  <si>
    <t>https://www.youtube.com/user/CityofFortWorth</t>
  </si>
  <si>
    <t>https://www.youtube.com/user/cityofcolumbus</t>
  </si>
  <si>
    <t>Planning/Development Department Channel or Playlist?</t>
  </si>
  <si>
    <t>Name of Planning/Development Department Channel or Playlist</t>
  </si>
  <si>
    <t>Planning/Development Department Channel or Playlist Link</t>
  </si>
  <si>
    <t>Development</t>
  </si>
  <si>
    <t>https://www.youtube.com/playlist?list=PL16A50F5A9B90624F</t>
  </si>
  <si>
    <t>https://www.youtube.com/user/CharlotteGOVchannel</t>
  </si>
  <si>
    <t>https://www.youtube.com/user/mydetroitcable</t>
  </si>
  <si>
    <t>https://www.youtube.com/user/cityofelpasotx</t>
  </si>
  <si>
    <t>https://www.youtube.com/user/SeattleChannel21</t>
  </si>
  <si>
    <t>seattledot</t>
  </si>
  <si>
    <t>https://www.youtube.com/user/seattledot</t>
  </si>
  <si>
    <t>https://www.youtube.com/user/seattledpd</t>
  </si>
  <si>
    <t>seattledpd</t>
  </si>
  <si>
    <t>https://www.youtube.com/user/CityandCountyDenver</t>
  </si>
  <si>
    <t>DenverCPD</t>
  </si>
  <si>
    <t>https://www.youtube.com/user/DenverCPD</t>
  </si>
  <si>
    <t>http://dc.gov/page/youtube</t>
  </si>
  <si>
    <t>https://www.youtube.com/user/cityofboston</t>
  </si>
  <si>
    <t>BostonNeighbor</t>
  </si>
  <si>
    <t>https://www.youtube.com/user/BostonNeighbor/</t>
  </si>
  <si>
    <t>https://www.youtube.com/user/MetroGovNashville</t>
  </si>
  <si>
    <t>NashPlanners</t>
  </si>
  <si>
    <t>Channel (and Planning Commission playlist)</t>
  </si>
  <si>
    <t>https://www.youtube.com/user/NashPlanners</t>
  </si>
  <si>
    <t>https://www.youtube.com/user/cityofokc</t>
  </si>
  <si>
    <t>https://www.youtube.com/user/bpswebteam</t>
  </si>
  <si>
    <t>Portland BPS</t>
  </si>
  <si>
    <t>https://www.portlandoregon.gov/article/468696#youtube</t>
  </si>
  <si>
    <t>https://www.youtube.com/user/KCLVChannel2</t>
  </si>
  <si>
    <t>https://www.youtube.com/channel/UCcPZKeZ1IUrxzE2DSIpzXAw</t>
  </si>
  <si>
    <t>Population Estimate (ACS 5-year for 2014)</t>
  </si>
  <si>
    <t>Spokane</t>
  </si>
  <si>
    <t>Tacoma</t>
  </si>
  <si>
    <t>Vancouver</t>
  </si>
  <si>
    <t>Bellevue</t>
  </si>
  <si>
    <t>Kent</t>
  </si>
  <si>
    <t>Everett</t>
  </si>
  <si>
    <t>Renton</t>
  </si>
  <si>
    <t>Yakima</t>
  </si>
  <si>
    <t>Federal Way</t>
  </si>
  <si>
    <t>https://www.youtube.com/user/cityofspokane</t>
  </si>
  <si>
    <t>https://www.youtube.com/user/CityofTacoma</t>
  </si>
  <si>
    <t>https://www.youtube.com/user/CityofVancouverUS</t>
  </si>
  <si>
    <t>https://www.youtube.com/user/BellevueWashington</t>
  </si>
  <si>
    <t>https://www.youtube.com/user/KentTV21</t>
  </si>
  <si>
    <t>https://www.youtube.com/user/TheCityofEverett</t>
  </si>
  <si>
    <t>https://www.youtube.com/playlist?list=PLjpdVNbqfoqGRFY61LPmi9kqceHdgTL3O</t>
  </si>
  <si>
    <t>https://www.youtube.com/user/CityofRenton</t>
  </si>
  <si>
    <t>https://www.youtube.com/channel/UCBJNv11BxXOBBZudpw1xfSg</t>
  </si>
  <si>
    <t>https://www.youtube.com/user/FWcommunications</t>
  </si>
  <si>
    <t>New York, NY</t>
  </si>
  <si>
    <t>Houston, TX</t>
  </si>
  <si>
    <t>San Francisco, CA</t>
  </si>
  <si>
    <t>Indianapolis, IN</t>
  </si>
  <si>
    <t>Seattle, WA</t>
  </si>
  <si>
    <t>Denver, CO</t>
  </si>
  <si>
    <t>Boston, MA</t>
  </si>
  <si>
    <t>Portland, OR</t>
  </si>
  <si>
    <t>Other Notes</t>
  </si>
  <si>
    <t>While this channel is the top result for the keyword search "new york city planning" and the branding appears consistent with other NYC Planning social media channels, it is not linked from the city's webpage listing all of NYC's official social media channels. http://www1.nyc.gov/connect/social-media.page</t>
  </si>
  <si>
    <t>Total Uploads</t>
  </si>
  <si>
    <t>HoustonBikePlan Overview</t>
  </si>
  <si>
    <t>MPV views (as of 4/16/16)</t>
  </si>
  <si>
    <t>SF PLANNING: Housing</t>
  </si>
  <si>
    <t>Indy Rezone: Introduction and Overview of Indianapolis' New Zoning</t>
  </si>
  <si>
    <t>RRIO Inspection English</t>
  </si>
  <si>
    <t>Denver Zoning Code</t>
  </si>
  <si>
    <t>Sell your home-grown foods: Denver's new fresh produce and cottage foods law</t>
  </si>
  <si>
    <t>DND Shines East Boston in Boston Shines 2011</t>
  </si>
  <si>
    <t>Housing Boston 2020</t>
  </si>
  <si>
    <t>City of Boston Vimeo: https://vimeo.com/channels/492453</t>
  </si>
  <si>
    <t>The Portland Plan</t>
  </si>
  <si>
    <t>How to Build a Better City</t>
  </si>
  <si>
    <t>MinuteEarth</t>
  </si>
  <si>
    <t>https://www.youtube.com/watch?v=TRb52O76HxQ</t>
  </si>
  <si>
    <t>Urbanization and the future of cities - Vance Kite</t>
  </si>
  <si>
    <t>TED-Ed</t>
  </si>
  <si>
    <t>https://www.youtube.com/watch?v=fKnAJCSGSdk</t>
  </si>
  <si>
    <t>Complete Streets - Planning 101</t>
  </si>
  <si>
    <t>OntarioPlanners</t>
  </si>
  <si>
    <t>https://www.youtube.com/watch?v=sc-GKNecIbg</t>
  </si>
  <si>
    <t>Video Name</t>
  </si>
  <si>
    <t>Comments</t>
  </si>
  <si>
    <t>Words per 30s</t>
  </si>
  <si>
    <t>Number of speakers</t>
  </si>
  <si>
    <t>Video ID #</t>
  </si>
  <si>
    <t>https://www.youtube.com/watch?v=Eckjmv_mpVc</t>
  </si>
  <si>
    <t>People &amp; Blogs</t>
  </si>
  <si>
    <t>Disabled</t>
  </si>
  <si>
    <t>0 - 0</t>
  </si>
  <si>
    <t>Likes - Dislikes</t>
  </si>
  <si>
    <t>Length</t>
  </si>
  <si>
    <t>Views (4/18/16)</t>
  </si>
  <si>
    <t>https://www.youtube.com/watch?v=5XKkJfkLWW4</t>
  </si>
  <si>
    <t>SF1</t>
  </si>
  <si>
    <t>PO1</t>
  </si>
  <si>
    <t>Food scrap collection</t>
  </si>
  <si>
    <t>https://www.youtube.com/watch?v=7oIiuz12GcE</t>
  </si>
  <si>
    <t>PO2</t>
  </si>
  <si>
    <t>PO3</t>
  </si>
  <si>
    <t>Kitchen Pail Care</t>
  </si>
  <si>
    <t>https://www.youtube.com/watch?v=7BTKIBJBML0</t>
  </si>
  <si>
    <t>SF2</t>
  </si>
  <si>
    <t>DE1</t>
  </si>
  <si>
    <t>https://www.youtube.com/watch?v=IPyWbkwxHT0</t>
  </si>
  <si>
    <t>PO4</t>
  </si>
  <si>
    <t>Episode 1: Portland is Growing</t>
  </si>
  <si>
    <t>https://www.youtube.com/watch?v=bEg9Wd38SnY</t>
  </si>
  <si>
    <t>PO5</t>
  </si>
  <si>
    <t>Green Portland Composts! Roll Cart Care</t>
  </si>
  <si>
    <t>https://www.youtube.com/watch?v=FZT2jgz4uhQ</t>
  </si>
  <si>
    <t>PO6</t>
  </si>
  <si>
    <t>Portland's Composting Superkids Rescue Food Scraps from the Garbage</t>
  </si>
  <si>
    <t>https://www.youtube.com/watch?v=LgTwDOckvoo</t>
  </si>
  <si>
    <t>PO7</t>
  </si>
  <si>
    <t>Portland's climate action leaders talk about bold policy, benefits and the road ahead</t>
  </si>
  <si>
    <t>https://www.youtube.com/watch?v=738mEXu0Tb8</t>
  </si>
  <si>
    <t>PO8</t>
  </si>
  <si>
    <t>Google Earth Tour of Portland, Oregon</t>
  </si>
  <si>
    <t>https://www.youtube.com/watch?v=O6mcmBh9OQo</t>
  </si>
  <si>
    <t>Episode 4: One Size Does Not Fit All</t>
  </si>
  <si>
    <t>https://www.youtube.com/watch?v=cWo12T2fQ0w</t>
  </si>
  <si>
    <t>Episode 2: Growing in Centers and Corridors</t>
  </si>
  <si>
    <t>https://www.youtube.com/watch?v=9VbLQxqdG98</t>
  </si>
  <si>
    <t>Episode 3: Creating Great Places</t>
  </si>
  <si>
    <t>https://www.youtube.com/watch?v=v22LndLBj6w</t>
  </si>
  <si>
    <t>Episode 5: A Health, Connected Portland</t>
  </si>
  <si>
    <t>https://www.youtube.com/watch?v=xAjjK_lNYRg</t>
  </si>
  <si>
    <t>PO9</t>
  </si>
  <si>
    <t>PO10</t>
  </si>
  <si>
    <t>PO11</t>
  </si>
  <si>
    <t>PO12</t>
  </si>
  <si>
    <t>Comprehensive Plan addresses strain on infrastructure and schools in East Portland</t>
  </si>
  <si>
    <t>https://www.youtube.com/watch?v=DuDfpmP2Fyg</t>
  </si>
  <si>
    <t>Comprehensive Plan addresses natural hazards and drainage constraints</t>
  </si>
  <si>
    <t>https://www.youtube.com/watch?v=rISRoHsGdh8</t>
  </si>
  <si>
    <t>Celebrate 20 years of the BEST Awards</t>
  </si>
  <si>
    <t>https://www.youtube.com/watch?v=Pk9MV_duv38</t>
  </si>
  <si>
    <t>1.1 Karl, Land Use and Zoning Patterns</t>
  </si>
  <si>
    <t>https://www.youtube.com/watch?v=3u9uwjLke0Q</t>
  </si>
  <si>
    <t>West Hayden Island Draft Concept Plans presentation to City Council</t>
  </si>
  <si>
    <t>https://www.youtube.com/watch?v=3dKsQBwR3P0</t>
  </si>
  <si>
    <t>GO Box</t>
  </si>
  <si>
    <t>https://www.youtube.com/watch?v=p2nWb7iZugE</t>
  </si>
  <si>
    <t>Portlanders Plan Portland: Ethan's Big Idea</t>
  </si>
  <si>
    <t>https://www.youtube.com/watch?v=oB0Cntjzato</t>
  </si>
  <si>
    <t>Capital Pacific Bank</t>
  </si>
  <si>
    <t>https://www.youtube.com/watch?v=19UGPRz_DfQ</t>
  </si>
  <si>
    <t>Solar Forward goes to Portland City Hall</t>
  </si>
  <si>
    <t>https://www.youtube.com/watch?v=Ch6HZ9cbZ2w</t>
  </si>
  <si>
    <t>Comprehensive Plan supports economic development and job growth</t>
  </si>
  <si>
    <t>https://www.youtube.com/watch?v=J7E7O2K1Njw</t>
  </si>
  <si>
    <t>Portlanders Plan Portland: Alex's Big Idea</t>
  </si>
  <si>
    <t>https://www.youtube.com/watch?v=V6xE9xG7hTs</t>
  </si>
  <si>
    <t>Northwest Energy Efficiency Alliance</t>
  </si>
  <si>
    <t>https://www.youtube.com/watch?v=O-7zDP7ozIo</t>
  </si>
  <si>
    <t>PO13</t>
  </si>
  <si>
    <t>PO14</t>
  </si>
  <si>
    <t>PO15</t>
  </si>
  <si>
    <t>PO16</t>
  </si>
  <si>
    <t>PO17</t>
  </si>
  <si>
    <t>PO18</t>
  </si>
  <si>
    <t>PO19</t>
  </si>
  <si>
    <t>PO20</t>
  </si>
  <si>
    <t>PO21</t>
  </si>
  <si>
    <t>PO22</t>
  </si>
  <si>
    <t>PO23</t>
  </si>
  <si>
    <t>PO24</t>
  </si>
  <si>
    <t>How to Read the Portland Plan</t>
  </si>
  <si>
    <t>Nature Bake</t>
  </si>
  <si>
    <t>Purdy</t>
  </si>
  <si>
    <t>Steve and Wade, Lloyd Crossing</t>
  </si>
  <si>
    <t>Portlanders Plan Portland: Olivia's Big Idea</t>
  </si>
  <si>
    <t>Phase III Fairs</t>
  </si>
  <si>
    <t>Problem Solved: Interface Engineering unveils solutions to their greatest sustainability challenge</t>
  </si>
  <si>
    <t>Portland Planning and Sustainability Commission - July 14, 2015</t>
  </si>
  <si>
    <t>Sustainable Northwest Wood</t>
  </si>
  <si>
    <t>PSC Meeting November 18, 2014</t>
  </si>
  <si>
    <t>5.1 Nicholas, History of Albina</t>
  </si>
  <si>
    <t>Planning and Sustainability Commission Meeting, February 9, 2016</t>
  </si>
  <si>
    <t>https://www.youtube.com/watch?v=DQ48YgqTUt8</t>
  </si>
  <si>
    <t>https://www.youtube.com/watch?v=DFv1u5DkHhs</t>
  </si>
  <si>
    <t>https://www.youtube.com/watch?v=-ekyI0TBeD0</t>
  </si>
  <si>
    <t>https://www.youtube.com/watch?v=kcQr_Y9w2bs</t>
  </si>
  <si>
    <t>https://www.youtube.com/watch?v=-m9OrMsk8k8</t>
  </si>
  <si>
    <t>https://www.youtube.com/watch?v=-pUbE_dwC0Q</t>
  </si>
  <si>
    <t>https://www.youtube.com/watch?v=DWcop1Yy4lw</t>
  </si>
  <si>
    <t>https://www.youtube.com/watch?v=uxeBiqfFNck</t>
  </si>
  <si>
    <t>https://www.youtube.com/watch?v=fUQWSvAd2Xw</t>
  </si>
  <si>
    <t>https://www.youtube.com/watch?v=LCowwMliz7U</t>
  </si>
  <si>
    <t>https://www.youtube.com/watch?v=-AtH-ZYxSpw</t>
  </si>
  <si>
    <t>https://www.youtube.com/watch?v=o6fI9GGqcCY</t>
  </si>
  <si>
    <t>Giving your feedback to the Planning and Sustainability Commission</t>
  </si>
  <si>
    <t>PSC Meeting November 4, 2014</t>
  </si>
  <si>
    <t>Portlanders Plan Portland: Evangeline's Big Idea</t>
  </si>
  <si>
    <t>PSC Meeting - January 13, 2015</t>
  </si>
  <si>
    <t>FMYI [for my innovation]</t>
  </si>
  <si>
    <t>Planning and Sustainability Commission Meeting - February 24, 2015</t>
  </si>
  <si>
    <t>Portland's 3D landuse inventory (sample)</t>
  </si>
  <si>
    <t>Portland Planning and Sustainability Commission Meeting - April 14, 2015</t>
  </si>
  <si>
    <t>Portland Planning and Sustainability Commission Meeting - April 7, 2015</t>
  </si>
  <si>
    <t>Portland Planning and Sustainability Commission Meeting - February 24, 2015 (Part 2)</t>
  </si>
  <si>
    <t>PSC Meeting March 19, 2014</t>
  </si>
  <si>
    <t>Portland Planning and Sustainability Commission Meeting - January 12, 2016</t>
  </si>
  <si>
    <t>PSC Meeting October 28, 2014</t>
  </si>
  <si>
    <t>psc100813</t>
  </si>
  <si>
    <t>Portland Planning and Sustainability Commission Meeting - June 23, 2015</t>
  </si>
  <si>
    <t>PSC Meeting April 22, 2014</t>
  </si>
  <si>
    <t>https://www.youtube.com/watch?v=1zmw0o_7Ydw</t>
  </si>
  <si>
    <t>https://www.youtube.com/watch?v=gw14idFCL7M</t>
  </si>
  <si>
    <t>https://www.youtube.com/watch?v=bgxhF2xrItI</t>
  </si>
  <si>
    <t>https://www.youtube.com/watch?v=spQEUMKYrR4</t>
  </si>
  <si>
    <t>https://www.youtube.com/watch?v=Bn7tJZCQJ5g</t>
  </si>
  <si>
    <t>https://www.youtube.com/watch?v=QJIQetPi6FQ</t>
  </si>
  <si>
    <t>https://www.youtube.com/watch?v=1NWyvponXRU</t>
  </si>
  <si>
    <t>https://www.youtube.com/watch?v=TCd1XIYYZzE</t>
  </si>
  <si>
    <t>https://www.youtube.com/watch?v=Bx7ONb6C2oc</t>
  </si>
  <si>
    <t>https://www.youtube.com/watch?v=wc0S9_FqEUQ</t>
  </si>
  <si>
    <t>https://www.youtube.com/watch?v=OlI4v0ipiL8</t>
  </si>
  <si>
    <t>https://www.youtube.com/watch?v=11CULUIfNeo</t>
  </si>
  <si>
    <t>https://www.youtube.com/watch?v=S-vdeg5BXkQ</t>
  </si>
  <si>
    <t>https://www.youtube.com/watch?v=YD0hQ3veEyA</t>
  </si>
  <si>
    <t>https://www.youtube.com/watch?v=UGR0of2iwUI</t>
  </si>
  <si>
    <t>https://www.youtube.com/watch?v=EpEsq9na-JQ</t>
  </si>
  <si>
    <t>PO25</t>
  </si>
  <si>
    <t>PO26</t>
  </si>
  <si>
    <t>PO27</t>
  </si>
  <si>
    <t>PO28</t>
  </si>
  <si>
    <t>PO29</t>
  </si>
  <si>
    <t>PO30</t>
  </si>
  <si>
    <t>PO31</t>
  </si>
  <si>
    <t>PO32</t>
  </si>
  <si>
    <t>PO33</t>
  </si>
  <si>
    <t>PO34</t>
  </si>
  <si>
    <t>PO35</t>
  </si>
  <si>
    <t>PO36</t>
  </si>
  <si>
    <t>PO37</t>
  </si>
  <si>
    <t>PO38</t>
  </si>
  <si>
    <t>PO39</t>
  </si>
  <si>
    <t>PO40</t>
  </si>
  <si>
    <t>PO41</t>
  </si>
  <si>
    <t>PO42</t>
  </si>
  <si>
    <t>PO43</t>
  </si>
  <si>
    <t>PO44</t>
  </si>
  <si>
    <t>PO45</t>
  </si>
  <si>
    <t>PO46</t>
  </si>
  <si>
    <t>PO47</t>
  </si>
  <si>
    <t>PO48</t>
  </si>
  <si>
    <t>PO49</t>
  </si>
  <si>
    <t>PO50</t>
  </si>
  <si>
    <t>PO51</t>
  </si>
  <si>
    <t>PO52</t>
  </si>
  <si>
    <t>PSC Hearing April 9, 2013</t>
  </si>
  <si>
    <t>Problem Solved: Infinity Images unveils solutions to their greatest sustainability challenge</t>
  </si>
  <si>
    <t>PSC Meeting September 9, 2014</t>
  </si>
  <si>
    <t>PSC Hearing February 12, 2013</t>
  </si>
  <si>
    <t>How to Comment on the Portland Plan</t>
  </si>
  <si>
    <t>PSC Meeting September 23, 140</t>
  </si>
  <si>
    <t>Grant, Sullivan's Gulch Bicycle Trail</t>
  </si>
  <si>
    <t>Portlanders Plan Portland: Brian's Big Idea</t>
  </si>
  <si>
    <t>Problem Solved: Mahlum Architects unveils solutions to their greatest sustainability challenge</t>
  </si>
  <si>
    <t>PSC Hearing January 22, 2013</t>
  </si>
  <si>
    <t>Planning and Sustainability Commission Meeting - March 17, 2015</t>
  </si>
  <si>
    <t>Gary, Parking in NNE</t>
  </si>
  <si>
    <t>PSC Meeting April 8, 2014</t>
  </si>
  <si>
    <t>Planning and Sustainability Commission Meeting, January 26, 2016</t>
  </si>
  <si>
    <t>What is a Fix-It Fair?</t>
  </si>
  <si>
    <t>Mark, Strategic Streetscape Diversity</t>
  </si>
  <si>
    <t>https://www.youtube.com/watch?v=Jt-h-aDP9Hs</t>
  </si>
  <si>
    <t>https://www.youtube.com/watch?v=QOvQQeRUJS0</t>
  </si>
  <si>
    <t>https://www.youtube.com/watch?v=C4l2ALJEFHE</t>
  </si>
  <si>
    <t>https://www.youtube.com/watch?v=Iis2Mmjd3rU</t>
  </si>
  <si>
    <t>https://www.youtube.com/watch?v=VZMJaZ7_n6U</t>
  </si>
  <si>
    <t>https://www.youtube.com/watch?v=aeiKqrX5OeU</t>
  </si>
  <si>
    <t>https://www.youtube.com/watch?v=z4xwfGkJrT0</t>
  </si>
  <si>
    <t>https://www.youtube.com/watch?v=WkrvhoBQuVU</t>
  </si>
  <si>
    <t>https://www.youtube.com/watch?v=98IEDOCvkBg</t>
  </si>
  <si>
    <t>https://www.youtube.com/watch?v=i--TDsOWYqg</t>
  </si>
  <si>
    <t>https://www.youtube.com/watch?v=C1K9KzltmsI</t>
  </si>
  <si>
    <t>https://www.youtube.com/watch?v=WGumkyl4_Ds</t>
  </si>
  <si>
    <t>https://www.youtube.com/watch?v=5n-BW0jGo_I</t>
  </si>
  <si>
    <t>https://www.youtube.com/watch?v=nAWaUJaFrgg</t>
  </si>
  <si>
    <t>https://www.youtube.com/watch?v=gO-Zk9biIxE</t>
  </si>
  <si>
    <t>https://www.youtube.com/watch?v=M8h70gmkuac</t>
  </si>
  <si>
    <t>Portland Planning and Sustainability Commission Meeting - November 10, 2015</t>
  </si>
  <si>
    <t>Portland Planning and Sustainability Commission Meeting - October 27, 2015</t>
  </si>
  <si>
    <t>6.1 Nicholas, History of Lower Albina</t>
  </si>
  <si>
    <t>Planning and Sustainability Meeting April 12, 2016</t>
  </si>
  <si>
    <t>Planning and Sustainability Commission Meeting - December 8, 2015</t>
  </si>
  <si>
    <t>Planning and Sustainability Commission Meeting, February 23, 2016</t>
  </si>
  <si>
    <t>Planning and Sustainability Commission meeting 3/22/2016</t>
  </si>
  <si>
    <t>Planning and Sustainability Commission Meeting - January 27, 2015</t>
  </si>
  <si>
    <t>Planning and Sustainability Commission meeting 3/8/2016 part 2</t>
  </si>
  <si>
    <t>Planning and Sustainability Commission meeting 3/8/2016 part 1</t>
  </si>
  <si>
    <t>Brad, Improvements to Broadway-Weidler</t>
  </si>
  <si>
    <t>PO53</t>
  </si>
  <si>
    <t>PO54</t>
  </si>
  <si>
    <t>PO55</t>
  </si>
  <si>
    <t>PO56</t>
  </si>
  <si>
    <t>PO57</t>
  </si>
  <si>
    <t>PO58</t>
  </si>
  <si>
    <t>PO59</t>
  </si>
  <si>
    <t>PO60</t>
  </si>
  <si>
    <t>PO61</t>
  </si>
  <si>
    <t>PO62</t>
  </si>
  <si>
    <t>PO63</t>
  </si>
  <si>
    <t>PO64</t>
  </si>
  <si>
    <t>PO65</t>
  </si>
  <si>
    <t>PO66</t>
  </si>
  <si>
    <t>PO67</t>
  </si>
  <si>
    <t>PO68</t>
  </si>
  <si>
    <t>PO69</t>
  </si>
  <si>
    <t>PO70</t>
  </si>
  <si>
    <t>PO71</t>
  </si>
  <si>
    <t>PO72</t>
  </si>
  <si>
    <t>PO73</t>
  </si>
  <si>
    <t>PO74</t>
  </si>
  <si>
    <t>PO75</t>
  </si>
  <si>
    <t>PO76</t>
  </si>
  <si>
    <t>PO77</t>
  </si>
  <si>
    <t>PO78</t>
  </si>
  <si>
    <t>PO79</t>
  </si>
  <si>
    <t>https://www.youtube.com/watch?v=4HV1bdP3HUs</t>
  </si>
  <si>
    <t>https://www.youtube.com/watch?v=Nyu_Gtk-dpQ</t>
  </si>
  <si>
    <t>https://www.youtube.com/watch?v=-tVlfVe_EGg</t>
  </si>
  <si>
    <t>https://www.youtube.com/watch?v=WsqBngc8yaw</t>
  </si>
  <si>
    <t>https://www.youtube.com/watch?v=ffuw2Cms0s4</t>
  </si>
  <si>
    <t>https://www.youtube.com/watch?v=_SAOzu_uZwk</t>
  </si>
  <si>
    <t>https://www.youtube.com/watch?v=Btm4xspGLcQ</t>
  </si>
  <si>
    <t>https://www.youtube.com/watch?v=9O4Iw8dx8Ro</t>
  </si>
  <si>
    <t>https://www.youtube.com/watch?v=240r0oLWVzg</t>
  </si>
  <si>
    <t>https://www.youtube.com/watch?v=TVWx_o8FujE</t>
  </si>
  <si>
    <t>https://www.youtube.com/watch?v=O-uer2oq0DE</t>
  </si>
  <si>
    <t>SF3</t>
  </si>
  <si>
    <t>SF4</t>
  </si>
  <si>
    <t>SF5</t>
  </si>
  <si>
    <t>SF6</t>
  </si>
  <si>
    <t>SF7</t>
  </si>
  <si>
    <t>SF8</t>
  </si>
  <si>
    <t>SF9</t>
  </si>
  <si>
    <t>SF10</t>
  </si>
  <si>
    <t>SF11</t>
  </si>
  <si>
    <t>SF12</t>
  </si>
  <si>
    <t>SF13</t>
  </si>
  <si>
    <t>SF14</t>
  </si>
  <si>
    <t>SF15</t>
  </si>
  <si>
    <t>SF16</t>
  </si>
  <si>
    <t>SF17</t>
  </si>
  <si>
    <t>SF18</t>
  </si>
  <si>
    <t>SF19</t>
  </si>
  <si>
    <t>SF20</t>
  </si>
  <si>
    <t>SF21</t>
  </si>
  <si>
    <t>SF22</t>
  </si>
  <si>
    <t>DE2</t>
  </si>
  <si>
    <t>DE3</t>
  </si>
  <si>
    <t>DE4</t>
  </si>
  <si>
    <t>DE5</t>
  </si>
  <si>
    <t>Business Signs</t>
  </si>
  <si>
    <t>Landscaping Your Front Yard</t>
  </si>
  <si>
    <t>San Francisco's Affordable Housing Bonus Program: An Overview</t>
  </si>
  <si>
    <t>Polk Streetscape Project Overview</t>
  </si>
  <si>
    <t>Walking Tour for the Cesar Chavez East Community Design Plan</t>
  </si>
  <si>
    <t>What to Do at a Commission Hearing</t>
  </si>
  <si>
    <t>"The Meanies and the War Mongers: Recent Planning Lessons from SF" - Speech</t>
  </si>
  <si>
    <t>Taking an Active Part in Planning for your Neighborhood</t>
  </si>
  <si>
    <t>Storefront Transparency</t>
  </si>
  <si>
    <t>Central SoMa Menu of Public Benefits Presentation</t>
  </si>
  <si>
    <t>"The Meanies and the War Mongers: Recent Planning Lessons from SF" - Q&amp;A</t>
  </si>
  <si>
    <t>Northeast Embarcadero Study - Community Workshop Sept. 30th 2009 PART 1</t>
  </si>
  <si>
    <t>Green Connections Community Outreach 2012</t>
  </si>
  <si>
    <t>Chinatown-Broadway Street Design Project Workshop #1 - May 2011</t>
  </si>
  <si>
    <t>Northeast Embarcadero Study - Community Workshop Sept. 30th 2009 PART 2</t>
  </si>
  <si>
    <t>How do you envision a green connection?</t>
  </si>
  <si>
    <t>Chinatown-Broadway Public Workshop #2</t>
  </si>
  <si>
    <t>Chinatown-Broadway Workshop #3</t>
  </si>
  <si>
    <t>https://www.youtube.com/watch?v=L0ZW6z7VDXE</t>
  </si>
  <si>
    <t>https://www.youtube.com/watch?v=7wfaoIA_a6I</t>
  </si>
  <si>
    <t>https://www.youtube.com/watch?v=sN_w-FR-1QI</t>
  </si>
  <si>
    <t>https://www.youtube.com/watch?v=-Z5d5Np58lo</t>
  </si>
  <si>
    <t>https://www.youtube.com/watch?v=r3doTvLfM8M</t>
  </si>
  <si>
    <t>https://www.youtube.com/watch?v=w4dRLyJBFAU</t>
  </si>
  <si>
    <t>https://www.youtube.com/watch?v=EZhp-xKxB_A</t>
  </si>
  <si>
    <t>34m25</t>
  </si>
  <si>
    <t>https://www.youtube.com/watch?v=hOZAHBEK01g</t>
  </si>
  <si>
    <t>https://www.youtube.com/watch?v=WNzb5rU168c</t>
  </si>
  <si>
    <t>https://www.youtube.com/watch?v=EAZUQu08oQ4</t>
  </si>
  <si>
    <t>https://www.youtube.com/watch?v=rCpdZqcE06U</t>
  </si>
  <si>
    <t>33m33</t>
  </si>
  <si>
    <t>https://www.youtube.com/watch?v=v7uLQMHxrOE</t>
  </si>
  <si>
    <t>https://www.youtube.com/watch?v=oFPNO-wr3Bw</t>
  </si>
  <si>
    <t>Film &amp; Animation</t>
  </si>
  <si>
    <t>https://www.youtube.com/watch?v=tcRwfrHhFqA</t>
  </si>
  <si>
    <t>https://www.youtube.com/watch?v=1h2I269xMl4</t>
  </si>
  <si>
    <t>https://www.youtube.com/watch?v=1OV6cKfiXls</t>
  </si>
  <si>
    <t>https://www.youtube.com/watch?v=5SzIJwc1cAg</t>
  </si>
  <si>
    <t>https://www.youtube.com/watch?v=dKmEq4w12KQ</t>
  </si>
  <si>
    <t>https://www.youtube.com/watch?v=YAkrLG1S6yE</t>
  </si>
  <si>
    <t>My Favorite Place in Denver</t>
  </si>
  <si>
    <t>https://www.youtube.com/watch?v=kYg6qIN6U2k</t>
  </si>
  <si>
    <t>https://www.youtube.com/watch?v=EnMLnMHx3Y8</t>
  </si>
  <si>
    <t>Cherry Creek 3rd Ave Shadow Study -- Open Space Building Form for Small Lots</t>
  </si>
  <si>
    <t>https://www.youtube.com/watch?v=zWfYDssij-o</t>
  </si>
  <si>
    <t>Cherry Creek 3rd Ave Shadow Study -- Base Building Form for Small Lots</t>
  </si>
  <si>
    <t>https://www.youtube.com/watch?v=ixrOuzv8Mxk</t>
  </si>
  <si>
    <t>HO1</t>
  </si>
  <si>
    <t>HO2</t>
  </si>
  <si>
    <t>HO3</t>
  </si>
  <si>
    <t>HO4</t>
  </si>
  <si>
    <t>HO5</t>
  </si>
  <si>
    <t>HO6</t>
  </si>
  <si>
    <t>HO7</t>
  </si>
  <si>
    <t>HO8</t>
  </si>
  <si>
    <t>HO9</t>
  </si>
  <si>
    <t>HO10</t>
  </si>
  <si>
    <t>General Plan - Kick-off</t>
  </si>
  <si>
    <t>Walkable City Presentation w/Jeff Speck</t>
  </si>
  <si>
    <t>Houston Archaeological and Historical Commission 2013 Review</t>
  </si>
  <si>
    <t>April 16th Planning Commission Agenda Item 1</t>
  </si>
  <si>
    <t>Angela Blanchard NUSA2015</t>
  </si>
  <si>
    <t>Kirbyjon Caldwell NUSA2015</t>
  </si>
  <si>
    <t>NUSA celebrates 40 years</t>
  </si>
  <si>
    <t>Houston Bike Plan Webinar</t>
  </si>
  <si>
    <t>2015 HAHC Annual Report</t>
  </si>
  <si>
    <t>https://www.youtube.com/watch?v=GYdvhY6lIyI</t>
  </si>
  <si>
    <t>https://www.youtube.com/watch?v=YMoZnhQQoTk</t>
  </si>
  <si>
    <t>https://www.youtube.com/watch?v=FTmv-GczDAg</t>
  </si>
  <si>
    <t>https://www.youtube.com/watch?v=gzYb9biSs5A</t>
  </si>
  <si>
    <t>https://www.youtube.com/watch?v=OLfl01nBDYM</t>
  </si>
  <si>
    <t>33m45</t>
  </si>
  <si>
    <t>https://www.youtube.com/watch?v=qRi5ESrGRhM</t>
  </si>
  <si>
    <t>25m25</t>
  </si>
  <si>
    <t>https://www.youtube.com/watch?v=g0Jz7gCujn8</t>
  </si>
  <si>
    <t>33m09</t>
  </si>
  <si>
    <t>https://www.youtube.com/watch?v=F_cH6Mzc1rg</t>
  </si>
  <si>
    <t>https://www.youtube.com/watch?v=GPkAgZL3Hcc</t>
  </si>
  <si>
    <t>59m54</t>
  </si>
  <si>
    <t>https://www.youtube.com/watch?v=CLSDUv4xnVg</t>
  </si>
  <si>
    <t>IN1</t>
  </si>
  <si>
    <t>IN2</t>
  </si>
  <si>
    <t>IN3</t>
  </si>
  <si>
    <t>IN4</t>
  </si>
  <si>
    <t>IN5</t>
  </si>
  <si>
    <t>IN6</t>
  </si>
  <si>
    <t>IN7</t>
  </si>
  <si>
    <t>IN8</t>
  </si>
  <si>
    <t>IN9</t>
  </si>
  <si>
    <t>IN10</t>
  </si>
  <si>
    <t>IN11</t>
  </si>
  <si>
    <t>CDBG Construction Claims and Program Delivery Eligibility Changes Webinar</t>
  </si>
  <si>
    <t>CDBG Community Based Development Organizations (CBDOs)</t>
  </si>
  <si>
    <t>Indy Rezone: Residential - Single Family to Quads</t>
  </si>
  <si>
    <t>Section 106 &amp; Environmental Review Webinar</t>
  </si>
  <si>
    <t>Public Service Claims &amp; Reporting Webinar</t>
  </si>
  <si>
    <t>Indy Rezone: Commercial and Industrial</t>
  </si>
  <si>
    <t>2016 02 12 10 07 Indy DMD Lead Webinar</t>
  </si>
  <si>
    <t>Indy Rezone: Mixed-Use Districts</t>
  </si>
  <si>
    <t>Indy DMD CDBG Economic Development Job Reporting</t>
  </si>
  <si>
    <t>Indy Rezone: Residential - Multifamily</t>
  </si>
  <si>
    <t>https://www.youtube.com/watch?v=blEjAfL_4MA</t>
  </si>
  <si>
    <t>https://www.youtube.com/watch?v=JQE7ZzuCzwc</t>
  </si>
  <si>
    <t>33m36</t>
  </si>
  <si>
    <t>https://www.youtube.com/watch?v=N7B26cvzZe4</t>
  </si>
  <si>
    <t>20m21</t>
  </si>
  <si>
    <t>https://www.youtube.com/watch?v=sZBjJii3-SY</t>
  </si>
  <si>
    <t>https://www.youtube.com/watch?v=KBsKxYQ1wWc</t>
  </si>
  <si>
    <t>27m14</t>
  </si>
  <si>
    <t>https://www.youtube.com/watch?v=pALq5ym3uAU</t>
  </si>
  <si>
    <t>22m12</t>
  </si>
  <si>
    <t>https://www.youtube.com/watch?v=AA7XCF7f8zM</t>
  </si>
  <si>
    <t>https://www.youtube.com/watch?v=g3SJaF6a-64</t>
  </si>
  <si>
    <t>25m52</t>
  </si>
  <si>
    <t>https://www.youtube.com/watch?v=GgBxPL7phig</t>
  </si>
  <si>
    <t>https://www.youtube.com/watch?v=SVgupBkswtE</t>
  </si>
  <si>
    <t>31m24</t>
  </si>
  <si>
    <t>https://www.youtube.com/watch?v=Gxqt2z825eo</t>
  </si>
  <si>
    <t>59m50</t>
  </si>
  <si>
    <t>SE1</t>
  </si>
  <si>
    <t>SE2</t>
  </si>
  <si>
    <t>SE3</t>
  </si>
  <si>
    <t>SE4</t>
  </si>
  <si>
    <t>SE5</t>
  </si>
  <si>
    <t>SE6</t>
  </si>
  <si>
    <t>SE7</t>
  </si>
  <si>
    <t>SE8</t>
  </si>
  <si>
    <t>SE9</t>
  </si>
  <si>
    <t>SE10</t>
  </si>
  <si>
    <t>SE11</t>
  </si>
  <si>
    <t>SE12</t>
  </si>
  <si>
    <t>SE13</t>
  </si>
  <si>
    <t>SE14</t>
  </si>
  <si>
    <t>SE15</t>
  </si>
  <si>
    <t>Winterfest 2011</t>
  </si>
  <si>
    <t>RRIO Inspection Oromo</t>
  </si>
  <si>
    <t>RRIO Inspection Chinese</t>
  </si>
  <si>
    <t>City Stories Promo Video</t>
  </si>
  <si>
    <t>Seattle Design Commission - February 19, 2015 Denny Substation - "The Future of Power"</t>
  </si>
  <si>
    <t>RRIO Inspection Tagalog</t>
  </si>
  <si>
    <t>RRIO Inspection Korean</t>
  </si>
  <si>
    <t>RRIO Inspection Vietnamese</t>
  </si>
  <si>
    <t>RRIO Inspection Somali</t>
  </si>
  <si>
    <t>RRIO Inspection Spanish</t>
  </si>
  <si>
    <t>RRIO Inspection Tigrinya</t>
  </si>
  <si>
    <t>RRIO Inspection Amharic</t>
  </si>
  <si>
    <t>DPD 111211V</t>
  </si>
  <si>
    <t>RRIO Inspection Khmer</t>
  </si>
  <si>
    <t>https://www.youtube.com/watch?v=weIMkV14Sgg</t>
  </si>
  <si>
    <t>https://www.youtube.com/watch?v=Dom4TR7d0YE</t>
  </si>
  <si>
    <t>https://www.youtube.com/watch?v=4AbbbM8WtyI</t>
  </si>
  <si>
    <t>https://www.youtube.com/watch?v=w4sugwvraTA</t>
  </si>
  <si>
    <t>https://www.youtube.com/watch?v=Bq3LUkdBAYQ</t>
  </si>
  <si>
    <t>https://www.youtube.com/watch?v=Jhr_jAgdY_8</t>
  </si>
  <si>
    <t>https://www.youtube.com/watch?v=lTQHzA87jwI</t>
  </si>
  <si>
    <t>https://www.youtube.com/watch?v=FCojNBHeai0</t>
  </si>
  <si>
    <t>https://www.youtube.com/watch?v=pW-Knj8FF_g</t>
  </si>
  <si>
    <t>https://www.youtube.com/watch?v=2kkzDiwuLP0</t>
  </si>
  <si>
    <t>https://www.youtube.com/watch?v=JFCOj9g-aj0</t>
  </si>
  <si>
    <t>https://www.youtube.com/watch?v=V32BAS5-xmA</t>
  </si>
  <si>
    <t>https://www.youtube.com/watch?v=suSoOtw2N-Q</t>
  </si>
  <si>
    <t>https://www.youtube.com/watch?v=lv0vvsgOnxY</t>
  </si>
  <si>
    <t>https://www.youtube.com/watch?v=EWpFQxtpeKI</t>
  </si>
  <si>
    <t>BO1</t>
  </si>
  <si>
    <t>BO2</t>
  </si>
  <si>
    <t>BO3</t>
  </si>
  <si>
    <t>BO4</t>
  </si>
  <si>
    <t>BO5</t>
  </si>
  <si>
    <t>BO6</t>
  </si>
  <si>
    <t>BO7</t>
  </si>
  <si>
    <t>BO8</t>
  </si>
  <si>
    <t>BO9</t>
  </si>
  <si>
    <t>BO10</t>
  </si>
  <si>
    <t>BO11</t>
  </si>
  <si>
    <t>BO12</t>
  </si>
  <si>
    <t>DND Shines Hyde Jackson Square - April 2010</t>
  </si>
  <si>
    <t>Boston Main Streets 2011 Awards - On the Red Carpet</t>
  </si>
  <si>
    <t>DND Helps Spruce Up Grove Hall</t>
  </si>
  <si>
    <t>Local Business Thrives in Hyde Jackson Square Main Street</t>
  </si>
  <si>
    <t>Boston Main Streets 17th Annual Awards Ceremony</t>
  </si>
  <si>
    <t>Proud to Serve</t>
  </si>
  <si>
    <t>DND Shines in Four Corners</t>
  </si>
  <si>
    <t>Foreclosure Prevention Workshop - April 2009</t>
  </si>
  <si>
    <t>Boston Home Center EXPO May 2015</t>
  </si>
  <si>
    <t>City of Boston Hosts Homebuyer Fair Designed to Encourage Purchase of Foreclosed Properties</t>
  </si>
  <si>
    <t>https://www.youtube.com/watch?v=oyGh6suqLvU</t>
  </si>
  <si>
    <t>https://www.youtube.com/watch?v=3bmDeNXxdVM</t>
  </si>
  <si>
    <t>https://www.youtube.com/watch?v=fE-4MbY0-zc</t>
  </si>
  <si>
    <t>https://www.youtube.com/watch?v=acNNVvG3BMg</t>
  </si>
  <si>
    <t>https://www.youtube.com/watch?v=HEzZAJVIobk</t>
  </si>
  <si>
    <t>https://www.youtube.com/watch?v=xMhpcC2gt4k</t>
  </si>
  <si>
    <t>https://www.youtube.com/watch?v=ELPLqiISutA</t>
  </si>
  <si>
    <t>https://www.youtube.com/watch?v=JuuQc81WqAU</t>
  </si>
  <si>
    <t>https://www.youtube.com/watch?v=oh8YTyfP9uI</t>
  </si>
  <si>
    <t>https://www.youtube.com/watch?v=XFPlx4JwUJQ</t>
  </si>
  <si>
    <t>https://www.youtube.com/watch?v=_tCMdZ9ZuM0</t>
  </si>
  <si>
    <t>https://www.youtube.com/watch?v=pmHm7oZi1q0</t>
  </si>
  <si>
    <t>Overall Rank by Views</t>
  </si>
  <si>
    <t>YouTube Uploader-Identified Category</t>
  </si>
  <si>
    <t>Researcher-Assigned Category</t>
  </si>
  <si>
    <t>Uploader-Assigned Category</t>
  </si>
  <si>
    <t>Recorded event (educational event)</t>
  </si>
  <si>
    <t>Brief description</t>
  </si>
  <si>
    <t>Training</t>
  </si>
  <si>
    <t>Conference</t>
  </si>
  <si>
    <t>Lunch &amp; Learn</t>
  </si>
  <si>
    <t>Slides &amp; Voiceover</t>
  </si>
  <si>
    <t>Slides w/o Voiceover?</t>
  </si>
  <si>
    <t>Overall Rank by Views (minus mtg recordings)</t>
  </si>
  <si>
    <t>Duration</t>
  </si>
  <si>
    <t>Date Last Video Published</t>
  </si>
  <si>
    <t>Views (as of 4/16/16)</t>
  </si>
  <si>
    <t>Subscribers (as of 4/16/16)</t>
  </si>
  <si>
    <t>Random Sample (in order of being picked by RNG)</t>
  </si>
  <si>
    <t>Pick one every 4</t>
  </si>
  <si>
    <t>Pick one every 5</t>
  </si>
  <si>
    <t>http://www.seattlechannel.org/misc-video?videoid=x61725</t>
  </si>
  <si>
    <t>Seattle Channel</t>
  </si>
  <si>
    <t>Weekly Wonk: Mandatory Housing Affordability Program</t>
  </si>
  <si>
    <t>46-3</t>
  </si>
  <si>
    <t>One - voiceover</t>
  </si>
  <si>
    <t>Take action/To learn more?</t>
  </si>
  <si>
    <t>General introduction to the high cost of housing in the Bay Area, its root causes, definition of affordable housing, and city policies in place to build more affordable housing.</t>
  </si>
  <si>
    <t>Yes. The Portland Plan</t>
  </si>
  <si>
    <t>Data visualization?</t>
  </si>
  <si>
    <t>1. Voiceover
2. Director, Bureau of Planning and Sustainability
3. Parkrose Superintendent, Planning &amp; Sustainability Commissioner
4. Director, Portland Development Commission
5. Director of Advocacy and Public Policy, Urban League Portland
6. General Manager, Trimet
7. Director, Multnomah County Health Department 
8. President, Portland Community College
9. Director, Urban Greenspaces Institute
10. Youth Planner, Bureau of Planning and Sustainability</t>
  </si>
  <si>
    <t>Describes the "state of Portland" and tells a fictional story to show the importance of planning for the future/the vision of the plan. City leaders share their ideas for how to achieve that vision.</t>
  </si>
  <si>
    <t>No audio</t>
  </si>
  <si>
    <t>Introduces the concept of context-based zoning, which is what Denver uses</t>
  </si>
  <si>
    <t>Yes. Houston Bike Plan</t>
  </si>
  <si>
    <t xml:space="preserve">Yes. Housing Element Update in 2014, a required component of the City's General Plan. </t>
  </si>
  <si>
    <t>5-1</t>
  </si>
  <si>
    <t>Yes - static</t>
  </si>
  <si>
    <t>Yes - motion graphics</t>
  </si>
  <si>
    <t>Introduces the Houston Bike Plan: what it is, why it matters, the plan's vision,  goals, and key recommendations</t>
  </si>
  <si>
    <t>Learn more about the plan and how to get involved. Website</t>
  </si>
  <si>
    <t>To learn more. Website</t>
  </si>
  <si>
    <t>Asks for thoughts feedback and encourages the following: attend a public meeting, participate in a webinar, attend a CIP meeting, or review the entire draft online. Website, e-mail, phone number, twitter, facebook</t>
  </si>
  <si>
    <t>Learn more about renting in Seattle. Learn more about RRIO and see the entire inspection checklist. Website</t>
  </si>
  <si>
    <t>Yes. RRIO inspections</t>
  </si>
  <si>
    <t>1-0</t>
  </si>
  <si>
    <t>Original content: public service announcement</t>
  </si>
  <si>
    <t>Original content: educational, promotional</t>
  </si>
  <si>
    <t>Original content: educational</t>
  </si>
  <si>
    <t>Original content: educational, promotional
Storytelling</t>
  </si>
  <si>
    <t>Describes RRIO, its purpose, and the required inspections</t>
  </si>
  <si>
    <t>0-0</t>
  </si>
  <si>
    <t>1. Executive Director, East Boston Main Streets
2. Assistant Director MIS, DND
3. Senior Neighborhood Business Manager, DND</t>
  </si>
  <si>
    <t>Recorded event (department event), interviews with city staff and community leaders</t>
  </si>
  <si>
    <t>Recording of volunteers from Boston's Department of Neighborhood Development cleaning up a neighborhood, with interviews from department leadership</t>
  </si>
  <si>
    <t>1. Communications Coordinator, Department of Metropolitan Development
2. Senior Planner, Department of Metropolitan Development</t>
  </si>
  <si>
    <t>New consolidated zoning and subdivision ordinance "Indy Rezone"</t>
  </si>
  <si>
    <t>3-0</t>
  </si>
  <si>
    <t>Introduction to the video series, introduce Indy Rezone content and layout, highlight key new elements</t>
  </si>
  <si>
    <t>Yes - static tables and diagrams</t>
  </si>
  <si>
    <t>Hope you tune into future videos, if you have questions… E-mail address, Twitter, website</t>
  </si>
  <si>
    <t>1. voiceover
2. Mayor, City of Portland</t>
  </si>
  <si>
    <t>What makes a good city? How is Portland growing and changing? Why should Portland plan for the future?</t>
  </si>
  <si>
    <t>Not explicit, but website is included at end</t>
  </si>
  <si>
    <t>Not explicit</t>
  </si>
  <si>
    <t>Episode 5: A Healthy, Connected Portland</t>
  </si>
  <si>
    <t>1. voiceover
2. Treasurer, Portsmouth Neighborhood
3. South Auditorium Neighborhood Advocate
4. Conservation Technician, Forest Park
5. Student, PCC Southeast
6. NE Portland resident
7. Local business owners
8. Southwest Neighborhoods, Inc.
9. Division-Midway Alliance
10. Portland Development Commissioner
11. South Auditorium Neighborhood Advocate
12. SE Division Residents
13. South Auditorium Neighborhood Advocate
14. Mayor, City of Portland</t>
  </si>
  <si>
    <t>No direct ask, but talks about why it's important for residents to get engaged in planning.</t>
  </si>
  <si>
    <t>Yes - text statistics</t>
  </si>
  <si>
    <t>Yes - text only</t>
  </si>
  <si>
    <t>Why businesses support climate action planning policies, and why sustainability practices are good for business/attracting capital. Portland is a leader in environmental policies</t>
  </si>
  <si>
    <t>What do Portland residents want/need? What makes great places (introduces Placemaking)? Why we want people to be engaged in planning. Social equity (inclusive economy).</t>
  </si>
  <si>
    <t>1. Umpqua Bank
2. Neil Kelly Company
3. Community Cycling Center
4. Reach Community Development
5. Celilo Group Media
6. Mayor, City of Portland
7. City of Roses Disposal and Recycling
8. FMYI
9. Intel
10. Director, Bureau of Planning and Sustainability
11. Clean Energy Works
12. Multnomah County Chair</t>
  </si>
  <si>
    <t>Text only: Join us! Businesses - website, Portlanders - website. General website</t>
  </si>
  <si>
    <t>Yes. Sustainability at Work PDX and Portland Can</t>
  </si>
  <si>
    <t>Original content: why is this important?</t>
  </si>
  <si>
    <t>7-0</t>
  </si>
  <si>
    <t>To learn more about the program - Website</t>
  </si>
  <si>
    <t>Overview of SF's affordable housing bonus program</t>
  </si>
  <si>
    <t>Yes. Affordable housing bonus program</t>
  </si>
  <si>
    <t>Connected to a campaign, planning initiative, or policy?</t>
  </si>
  <si>
    <t>1. Voiceover</t>
  </si>
  <si>
    <t>1. Senior Environmental Planner, City of Portland</t>
  </si>
  <si>
    <t>Yes. Comprehensive Plan update.</t>
  </si>
  <si>
    <t>See where the city is proposing changes - Website. Text only: thank you plus general Comp Plan website</t>
  </si>
  <si>
    <t>Original content: educational, why we're doing this</t>
  </si>
  <si>
    <t>City staffperson explains the public health and safety reasons behind zoning changes proposed in the comp plan (re: natural hazards such as landslides and drainage constraints)</t>
  </si>
  <si>
    <t>1. Ethan - resident</t>
  </si>
  <si>
    <t>Interview with resident re: earthquake preparedness, at Mississippi Avenue Street Fair in North Portland. Part of Portlanders Plan Portland (residents share ideas for how to plan portland).</t>
  </si>
  <si>
    <t>Not explicity, but text asks: "What's your big idea?" - Website pdxplan.com</t>
  </si>
  <si>
    <t>1. Alex - resident</t>
  </si>
  <si>
    <t>Interview with resident re: education, well-rounded communities, at Pride NW Festival in Waterfront Park. Part of Portlanders Plan Portland, see above.</t>
  </si>
  <si>
    <t>Recorded by Flip Video</t>
  </si>
  <si>
    <t>1. Voiceover
2. Community member at public meeting</t>
  </si>
  <si>
    <t>Describes different ways residents can get involved in neighborhood planning.</t>
  </si>
  <si>
    <t>Sign up for notifications about planning efforts in your neighborhood - website. If you need language assistance/disability accommodation - phone number. To learn more and get involved - website.</t>
  </si>
  <si>
    <t>Original educational content
Citizen engagement</t>
  </si>
  <si>
    <t>1. Unnamed on-screen speaker</t>
  </si>
  <si>
    <t>Describes storefront transparency requirements and shows examples of compliant and non-compliant storefronts</t>
  </si>
  <si>
    <t>Original content: educational/how-to</t>
  </si>
  <si>
    <t>For more information about business signs - video, access via website. For more information - website, stop by planning info center, e-mail, phone number</t>
  </si>
  <si>
    <t>Lunch &amp; Learn, Q&amp;A following Planning Director's talk on the challenges of land use planning in SF</t>
  </si>
  <si>
    <t>1. Planning Director, SF Planning Dept.
2. Event attendees asking questions</t>
  </si>
  <si>
    <t>Photo slideshow from public workshop</t>
  </si>
  <si>
    <t>Recording of presentation given at Northeast Embarcadero Study walking tour &amp; community workshop (for those who were unable to attend)</t>
  </si>
  <si>
    <t>Yes. Northeast Embarcadero Study</t>
  </si>
  <si>
    <t>Text only - to learn more: website</t>
  </si>
  <si>
    <t>1. Off-screen interviewer
2. Chief of Housing and Director of Neighborhood Development</t>
  </si>
  <si>
    <t>Interview with city staff</t>
  </si>
  <si>
    <t>Interview with citizen</t>
  </si>
  <si>
    <t>Yes. Housing Boston 2020</t>
  </si>
  <si>
    <t>Interview with head of DND re: Mayor's new housing plan (Housing Boston 2020) and how it will impact DND staff</t>
  </si>
  <si>
    <t>Photo slideshow</t>
  </si>
  <si>
    <t>Yes. Chinatown Broadway Street Design Project</t>
  </si>
  <si>
    <t>Replace 8</t>
  </si>
  <si>
    <t>To be replaced</t>
  </si>
  <si>
    <t>Replace 15</t>
  </si>
  <si>
    <t>Replace 16</t>
  </si>
  <si>
    <t>Motion graphics or animation used?</t>
  </si>
  <si>
    <t>1. BEST Awards Judge - Pacific Power
2. BEST Awards Judge - Metro</t>
  </si>
  <si>
    <t>BEST Award judges describe sustainability practices at Northwest Energy Efficiency Alliance</t>
  </si>
  <si>
    <t>2012 BEST Awards (Businesses for an Environmentally Sustainable Tomorrow)</t>
  </si>
  <si>
    <t>Original content: Modeling policies and practices</t>
  </si>
  <si>
    <t>1. Office of Business Development Deputy Director (interviewer)
2. Local business owner (interviewee)</t>
  </si>
  <si>
    <t>Boston Shines 2011 (annual neighborhood clean up)</t>
  </si>
  <si>
    <t>Boston Shines 2010 (annual neighborhood clean up)</t>
  </si>
  <si>
    <t>Interview with successful small business owner in Hyde Jackson Square Main Street district</t>
  </si>
  <si>
    <t>1. Portland Bureau of Transportation</t>
  </si>
  <si>
    <t xml:space="preserve">One stop along a community walking tour through N/NE Portland in 2010. City staff person discusses proposed bicycle trail </t>
  </si>
  <si>
    <t>Non-planning: Public Service Recognition Week</t>
  </si>
  <si>
    <t>Putting a human face to department staff. Whiteboards with "I am proud to serve because…"</t>
  </si>
  <si>
    <t>Duration Totals</t>
  </si>
  <si>
    <t>1-40</t>
  </si>
  <si>
    <t>Duration Averages</t>
  </si>
  <si>
    <t>1. Unnamed speaker introduces Kirbyjon Caldwell
2. Kirbyjon Caldwell</t>
  </si>
  <si>
    <t>Keynote address to Neighborhoods, USA 2015 Conference</t>
  </si>
  <si>
    <t>Recorded event (educational event)
Slides &amp; Voiceover</t>
  </si>
  <si>
    <t>Same slideshow as Houston BikePlan Overview video</t>
  </si>
  <si>
    <t>Replace 17</t>
  </si>
  <si>
    <t>Replace 19</t>
  </si>
  <si>
    <t>1. Traffic Engineers, Inc. (consultants to City of Houston)
2. Unnamed question askers</t>
  </si>
  <si>
    <t>Website: feedback tools and survey, email, phone number, Twitter, Facebook</t>
  </si>
  <si>
    <t>Webinar plus Q&amp;A. Same slides as Houston BikePlan Overview video.</t>
  </si>
  <si>
    <t>Community non-profit organizations or business leaders (citizen groups, not individuals)</t>
  </si>
  <si>
    <t>Webinar training. What is a CBDO (Community Based Development Organization)? What are the requirements? Application process?</t>
  </si>
  <si>
    <t>???. 2016 round of CBDO applications</t>
  </si>
  <si>
    <t>Specific notes about how to complete/submit application. If you have questions, e-mail us (but no e-mail address).</t>
  </si>
  <si>
    <t>1. Unnamed city staff member</t>
  </si>
  <si>
    <t>Replace 24</t>
  </si>
  <si>
    <t>Audience (implied or indicated)</t>
  </si>
  <si>
    <t>Project sponsors with current CDBG Public Service awards
2016 CDBG Public Service awardees</t>
  </si>
  <si>
    <t>Webinar training. Public Service awards claims process, how to complete a claim correctly, claim schedule, and quarterly reporting</t>
  </si>
  <si>
    <t>1. CDBG Grant Manager
2. CDBG Program Coordinator
3. CDBG/HOME Grant Analyst</t>
  </si>
  <si>
    <t>Still images (photographs, other graphics) used?</t>
  </si>
  <si>
    <t>??? 2016 Public Service Awards claims</t>
  </si>
  <si>
    <t>Additional questions can be directed to (e-mail address, phone number). Directions for completing forms, mailing or dropping off completed claims.</t>
  </si>
  <si>
    <t>Interview with resident</t>
  </si>
  <si>
    <t>Interview with attendee at Green Connections kickoff meeting. Asked to share ideas of what a green connection should be, favorite parks and paths to parks.</t>
  </si>
  <si>
    <t>1. Off-screen interviewer
2. Resident (interviewee)</t>
  </si>
  <si>
    <t>0-1</t>
  </si>
  <si>
    <t>Yes. Green Connections project</t>
  </si>
  <si>
    <t>Text only. Find out more at website.</t>
  </si>
  <si>
    <t>Yes. Cherry Creek District Zoning</t>
  </si>
  <si>
    <t>Animation showing shadow study under draft zoning recommendations. Describes "small lot open space" concept</t>
  </si>
  <si>
    <t>Residents interested or involved in Cherry Creek district zoning project</t>
  </si>
  <si>
    <t>Property owners</t>
  </si>
  <si>
    <t>If you have questions, call a professional.</t>
  </si>
  <si>
    <t>Ongoing landslide awareness campaign</t>
  </si>
  <si>
    <t>Recorded event: educational, public service announcement</t>
  </si>
  <si>
    <t>1. DPD
2. Geology expert
3. SPU
4. Parks
Many other speakers (attendees, other professionals)</t>
  </si>
  <si>
    <t>Annual landslide awareness and mitigation presentation 2011 (held twice a year), Q&amp;A, open house</t>
  </si>
  <si>
    <t>Kardas Categoy (educate and inform, entertain, increase viewers' level of personal involvement, inspire audience to change the world)</t>
  </si>
  <si>
    <t>Linked from City website?</t>
  </si>
  <si>
    <t>Yes and Yes</t>
  </si>
  <si>
    <t>Yes, beginning and end</t>
  </si>
  <si>
    <t>Educate and inform</t>
  </si>
  <si>
    <t>Yes, end</t>
  </si>
  <si>
    <t>Yes / Yes (out of house)</t>
  </si>
  <si>
    <t>Yes / Yes (in-house)</t>
  </si>
  <si>
    <t>Yes, end (beginning not explicit, but with same branding as Episode 1)</t>
  </si>
  <si>
    <t>Yes, end (beginning not explicit, but with same branding as SF PLANNING: Housing)</t>
  </si>
  <si>
    <t>Department/City/Campaign Branding? (logo or website)</t>
  </si>
  <si>
    <t>Professionally-shot with still-cameras or hand-held camera? Professionally-edited? (credits: in-house vs contract out)</t>
  </si>
  <si>
    <t>Yes / Yes (no credits)</t>
  </si>
  <si>
    <t>No / No (no credits)</t>
  </si>
  <si>
    <t>Yes, end only</t>
  </si>
  <si>
    <t>Yes, beginning only</t>
  </si>
  <si>
    <t>No / No. Photo slideshow with music (no credits)</t>
  </si>
  <si>
    <t>No / No. PPT recording with voiceover only (no credits)</t>
  </si>
  <si>
    <t>No / No. Photo slideshow only (no credits)</t>
  </si>
  <si>
    <t>No / No. Audio only  (no credits)</t>
  </si>
  <si>
    <t>No / No. Audio only (no credits)</t>
  </si>
  <si>
    <t>Yes, beginning and throughout</t>
  </si>
  <si>
    <t>No / No. Webinar recording</t>
  </si>
  <si>
    <t>Professionally created motion graphics only (no credits)</t>
  </si>
  <si>
    <t>No / No (in-house)</t>
  </si>
  <si>
    <t>No/No (no credits)</t>
  </si>
  <si>
    <t>No / No. Animation appears to be professionally-created (no credits)</t>
  </si>
  <si>
    <t>Yes / Yes (Seattle Channel)</t>
  </si>
  <si>
    <t>seattledpd *As of May 2, the channel name has been changed to Seattle DCI</t>
  </si>
  <si>
    <t>Video ID#</t>
  </si>
  <si>
    <t>Overall Rank by Views (w/mtg recordings)</t>
  </si>
  <si>
    <t>Mayor's channel</t>
  </si>
  <si>
    <t>Chamber of Commerce only</t>
  </si>
  <si>
    <t>https://www.lacity.org/city-government/city-directory</t>
  </si>
  <si>
    <t>Police Department Channel?</t>
  </si>
  <si>
    <t>Average Views per Upload</t>
  </si>
  <si>
    <t>Average Number of Subscribers per 100,000 People</t>
  </si>
  <si>
    <t>Population</t>
  </si>
  <si>
    <t>Average Uploads Per Month</t>
  </si>
  <si>
    <t>Average Views Per Month</t>
  </si>
  <si>
    <t>18-24</t>
  </si>
  <si>
    <t>Total 18-34</t>
  </si>
  <si>
    <t>Indianapolis</t>
  </si>
  <si>
    <t>Total Est. (2014)</t>
  </si>
  <si>
    <t>25-29</t>
  </si>
  <si>
    <t>30-34</t>
  </si>
  <si>
    <t>Pct 18-34</t>
  </si>
  <si>
    <t>Total U.S. pop.</t>
  </si>
  <si>
    <t>1-51</t>
  </si>
  <si>
    <t>52-103</t>
  </si>
  <si>
    <t>104-154</t>
  </si>
  <si>
    <t>80-119</t>
  </si>
  <si>
    <t>41-79</t>
  </si>
  <si>
    <t>Yes. Professionally created motion graphics only (no credits)</t>
  </si>
  <si>
    <t>Yes/Yes. Animation appears to be professionally-created (no credits)</t>
  </si>
  <si>
    <t>Number of Production Elements Present</t>
  </si>
  <si>
    <t>On-Camera Speakers</t>
  </si>
  <si>
    <t>Voiceover or Off-Camera Speaker</t>
  </si>
  <si>
    <t>Call to action?</t>
  </si>
  <si>
    <t>Yes. 2012 BEST Awards (Businesses for an Environmentally Sustainable Tomorrow)</t>
  </si>
  <si>
    <t>Yes. Boston Shines 2010 (annual neighborhood clean up)</t>
  </si>
  <si>
    <t>Yes. Boston Shines 2011 (annual neighborhood clean up)</t>
  </si>
  <si>
    <t>Yes. New consolidated zoning and subdivision ordinance "Indy Rezone"</t>
  </si>
  <si>
    <t>Yes. Ongoing citywide landslide awareness campaign</t>
  </si>
  <si>
    <t>Yes. Comprehensive Plan update</t>
  </si>
  <si>
    <t>Not explicit, but talks about why it's important for residents to get engaged in planning.</t>
  </si>
  <si>
    <t>Not explicit, but text asks: "What's your big idea?" - Website pdxplan.com</t>
  </si>
  <si>
    <t>Yes. Comprehensive Plan 2035 update</t>
  </si>
  <si>
    <t>Pearson</t>
  </si>
  <si>
    <t>t</t>
  </si>
  <si>
    <t>p</t>
  </si>
  <si>
    <t>Explicit reference to an ongoing planning initiative?</t>
  </si>
  <si>
    <t>No. Not planning-related. Public Service Recognition Week</t>
  </si>
  <si>
    <t>Introduces the concept of Denver's context-based zoning program</t>
  </si>
  <si>
    <t>Production Cost</t>
  </si>
  <si>
    <t>Low: Interview</t>
  </si>
  <si>
    <t>Low: Still images</t>
  </si>
  <si>
    <t>High</t>
  </si>
  <si>
    <t>Low: Recorded event</t>
  </si>
  <si>
    <t>Yes. Asks for thoughts feedback and encourages the following: attend a public meeting, participate in a webinar, attend a CIP meeting, or review the entire draft online. Website, e-mail, phone number, twitter, facebook</t>
  </si>
  <si>
    <t>Yes. Website: feedback tools and survey, email, phone number, Twitter, Facebook</t>
  </si>
  <si>
    <t>Yes. "Learn more about the plan and how to get involved." Website</t>
  </si>
  <si>
    <t>Yes. "Join us!" Specific websites are shared for businesses, Portlanders, and the general public</t>
  </si>
  <si>
    <t>Yes. "See where the city is proposing changes" - Website. Text only: thank you plus general Comp Plan website</t>
  </si>
  <si>
    <t>Yes. "To learn more…" Website</t>
  </si>
  <si>
    <t>Yes. "To learn more about the program" Website</t>
  </si>
  <si>
    <t>Yes. "To learn more, visit website"</t>
  </si>
  <si>
    <t>Yes. Text only. Find out more at website.</t>
  </si>
  <si>
    <t>Yes. "Learn more about renting in Seattle. Learn more about RRIO and see the entire inspection checklist." Website</t>
  </si>
  <si>
    <t>Yes. If you have questions, e-mail staff (though no e-mail address is included in the video)</t>
  </si>
  <si>
    <t>Yes. Sign up for notifications about planning efforts in your neighborhood - website. If you need language assistance/disability accommodation - phone number. To learn more and get involved - website.</t>
  </si>
  <si>
    <t>Yes. If you have questions -call a professional</t>
  </si>
  <si>
    <t>Yes. Hope you tune into future videos, if you have questions  - E-mail address, Twitter, website</t>
  </si>
  <si>
    <t>Yes. For more information about business signs -link to another video, access via website. For more information - website, stop by planning info center, e-mail, phone number</t>
  </si>
  <si>
    <t>Yes. Additional questions can be directed to (e-mail address, phone number). Directions for completing forms, mailing or dropping off completed claims.</t>
  </si>
  <si>
    <t>Statistics (w/o Outlier)</t>
  </si>
  <si>
    <t>Statistics (w/Outlier)</t>
  </si>
  <si>
    <t>Number of Production Elements</t>
  </si>
  <si>
    <t>Views</t>
  </si>
  <si>
    <t>Number of Production Elements &amp; Popularity</t>
  </si>
  <si>
    <t>TOTAL</t>
  </si>
  <si>
    <t>Channel Age (in Months, as of 4/16/16)</t>
  </si>
  <si>
    <t>TOTALS</t>
  </si>
  <si>
    <t>Overall Average</t>
  </si>
  <si>
    <t xml:space="preserve">Number of Vdeos </t>
  </si>
  <si>
    <t>Popularity Tiers</t>
  </si>
  <si>
    <t>Number of Meeting Recordings</t>
  </si>
  <si>
    <t>Automatic sample</t>
  </si>
  <si>
    <t>Replace pick #8</t>
  </si>
  <si>
    <t>Replace pick #15</t>
  </si>
  <si>
    <t>Replace pick #16</t>
  </si>
  <si>
    <t>Replace pick #17</t>
  </si>
  <si>
    <t>Replace pick #19</t>
  </si>
  <si>
    <t>Replace pick #24</t>
  </si>
  <si>
    <t>8, to be replaced</t>
  </si>
  <si>
    <t>15, to be replaced</t>
  </si>
  <si>
    <t>16, to be replaced</t>
  </si>
  <si>
    <t>17, to be replaced</t>
  </si>
  <si>
    <t>19, to be replaced</t>
  </si>
  <si>
    <t>24, to be replaced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</si>
</sst>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
  </numFmts>
  <fonts count="8"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sz val="11"/>
      <color theme="0"/>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7"/>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0" tint="-0.499984740745262"/>
        <bgColor indexed="64"/>
      </patternFill>
    </fill>
    <fill>
      <patternFill patternType="solid">
        <fgColor rgb="FFFFC000"/>
        <bgColor indexed="64"/>
      </patternFill>
    </fill>
    <fill>
      <patternFill patternType="solid">
        <fgColor rgb="FFF6E497"/>
        <bgColor indexed="64"/>
      </patternFill>
    </fill>
    <fill>
      <patternFill patternType="solid">
        <fgColor rgb="FFBD8D46"/>
        <bgColor indexed="64"/>
      </patternFill>
    </fill>
  </fills>
  <borders count="1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4">
    <xf numFmtId="0" fontId="0" fillId="0" borderId="0"/>
    <xf numFmtId="0" fontId="2"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190">
    <xf numFmtId="0" fontId="0" fillId="0" borderId="0" xfId="0"/>
    <xf numFmtId="0" fontId="1" fillId="0" borderId="0" xfId="0" applyFont="1"/>
    <xf numFmtId="20" fontId="0" fillId="0" borderId="0" xfId="0" applyNumberFormat="1"/>
    <xf numFmtId="3" fontId="0" fillId="0" borderId="0" xfId="0" applyNumberFormat="1"/>
    <xf numFmtId="14" fontId="0" fillId="0" borderId="0" xfId="0" applyNumberFormat="1"/>
    <xf numFmtId="0" fontId="2" fillId="0" borderId="0" xfId="1"/>
    <xf numFmtId="49" fontId="1" fillId="0" borderId="0" xfId="0" applyNumberFormat="1" applyFont="1"/>
    <xf numFmtId="49" fontId="0" fillId="0" borderId="0" xfId="0" applyNumberFormat="1"/>
    <xf numFmtId="0" fontId="0" fillId="0" borderId="0" xfId="0" applyAlignment="1">
      <alignment vertical="center"/>
    </xf>
    <xf numFmtId="0" fontId="1" fillId="0" borderId="0" xfId="0" applyNumberFormat="1" applyFont="1"/>
    <xf numFmtId="0" fontId="0" fillId="0" borderId="0" xfId="0" applyNumberFormat="1"/>
    <xf numFmtId="0" fontId="1" fillId="0" borderId="0" xfId="0" applyFont="1" applyAlignment="1">
      <alignment wrapText="1"/>
    </xf>
    <xf numFmtId="0" fontId="0" fillId="0" borderId="0" xfId="0" applyAlignment="1">
      <alignment wrapText="1"/>
    </xf>
    <xf numFmtId="0" fontId="0" fillId="4" borderId="0" xfId="0" applyFill="1" applyAlignment="1">
      <alignment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164" fontId="0" fillId="0" borderId="0" xfId="2" applyNumberFormat="1" applyFont="1" applyAlignment="1">
      <alignment wrapText="1"/>
    </xf>
    <xf numFmtId="0" fontId="0" fillId="5" borderId="0" xfId="0" applyFill="1" applyAlignment="1">
      <alignment wrapText="1"/>
    </xf>
    <xf numFmtId="164" fontId="0" fillId="0" borderId="0" xfId="2" applyNumberFormat="1" applyFont="1"/>
    <xf numFmtId="0" fontId="2" fillId="0" borderId="0" xfId="1" applyAlignment="1">
      <alignment wrapText="1"/>
    </xf>
    <xf numFmtId="15" fontId="0" fillId="0" borderId="0" xfId="0" applyNumberFormat="1"/>
    <xf numFmtId="164" fontId="1" fillId="0" borderId="0" xfId="2" applyNumberFormat="1" applyFont="1" applyAlignment="1">
      <alignment wrapText="1"/>
    </xf>
    <xf numFmtId="0" fontId="0" fillId="0" borderId="0" xfId="0" applyFill="1"/>
    <xf numFmtId="0" fontId="2" fillId="0" borderId="0" xfId="1" applyFill="1"/>
    <xf numFmtId="0" fontId="0" fillId="5" borderId="0" xfId="0" applyFill="1" applyAlignment="1">
      <alignment vertical="center"/>
    </xf>
    <xf numFmtId="0" fontId="0" fillId="5" borderId="0" xfId="0" applyFill="1"/>
    <xf numFmtId="0" fontId="2" fillId="5" borderId="0" xfId="1" applyFill="1"/>
    <xf numFmtId="49" fontId="1" fillId="0" borderId="0" xfId="0" applyNumberFormat="1" applyFont="1" applyAlignment="1">
      <alignment wrapText="1"/>
    </xf>
    <xf numFmtId="0" fontId="0" fillId="0" borderId="0" xfId="0" applyFont="1" applyAlignment="1">
      <alignment wrapText="1"/>
    </xf>
    <xf numFmtId="49" fontId="0" fillId="0" borderId="0" xfId="0" applyNumberFormat="1" applyFont="1" applyAlignment="1">
      <alignment wrapText="1"/>
    </xf>
    <xf numFmtId="14" fontId="0" fillId="0" borderId="0" xfId="0" applyNumberFormat="1" applyFont="1" applyAlignment="1">
      <alignment wrapText="1"/>
    </xf>
    <xf numFmtId="20" fontId="0" fillId="0" borderId="0" xfId="0" applyNumberFormat="1" applyFont="1" applyAlignment="1">
      <alignment wrapText="1"/>
    </xf>
    <xf numFmtId="21" fontId="0" fillId="0" borderId="0" xfId="0" applyNumberFormat="1"/>
    <xf numFmtId="21" fontId="1" fillId="0" borderId="0" xfId="0" applyNumberFormat="1" applyFont="1" applyAlignment="1">
      <alignment wrapText="1"/>
    </xf>
    <xf numFmtId="21" fontId="0" fillId="0" borderId="0" xfId="0" applyNumberFormat="1" applyFont="1" applyAlignment="1">
      <alignment wrapText="1"/>
    </xf>
    <xf numFmtId="46" fontId="0" fillId="0" borderId="0" xfId="0" applyNumberFormat="1" applyFont="1" applyAlignment="1">
      <alignment wrapText="1"/>
    </xf>
    <xf numFmtId="45" fontId="0" fillId="0" borderId="0" xfId="0" applyNumberFormat="1"/>
    <xf numFmtId="164" fontId="3" fillId="0" borderId="0" xfId="2" applyNumberFormat="1" applyFont="1" applyAlignment="1">
      <alignment wrapText="1"/>
    </xf>
    <xf numFmtId="0" fontId="0" fillId="8" borderId="0" xfId="0" applyFont="1" applyFill="1" applyAlignment="1">
      <alignment wrapText="1"/>
    </xf>
    <xf numFmtId="0" fontId="0" fillId="8" borderId="0" xfId="0" applyFill="1"/>
    <xf numFmtId="0" fontId="0" fillId="9" borderId="0" xfId="0" applyFont="1" applyFill="1" applyAlignment="1">
      <alignment wrapText="1"/>
    </xf>
    <xf numFmtId="0" fontId="0" fillId="9" borderId="0" xfId="0" applyFill="1"/>
    <xf numFmtId="0" fontId="0" fillId="7" borderId="0" xfId="0" applyFont="1" applyFill="1" applyAlignment="1">
      <alignment wrapText="1"/>
    </xf>
    <xf numFmtId="0" fontId="0" fillId="7" borderId="0" xfId="0" applyFill="1"/>
    <xf numFmtId="0" fontId="1" fillId="0" borderId="0" xfId="0" applyFont="1" applyFill="1" applyAlignment="1">
      <alignment wrapText="1"/>
    </xf>
    <xf numFmtId="0" fontId="0" fillId="0" borderId="0" xfId="0" applyFont="1" applyFill="1" applyAlignment="1">
      <alignment wrapText="1"/>
    </xf>
    <xf numFmtId="0" fontId="2" fillId="0" borderId="0" xfId="1" applyFill="1" applyAlignment="1">
      <alignment wrapText="1"/>
    </xf>
    <xf numFmtId="14" fontId="0" fillId="0" borderId="0" xfId="0" applyNumberFormat="1" applyFont="1" applyFill="1" applyAlignment="1">
      <alignment wrapText="1"/>
    </xf>
    <xf numFmtId="164" fontId="3" fillId="0" borderId="0" xfId="2" applyNumberFormat="1" applyFont="1" applyFill="1" applyAlignment="1">
      <alignment wrapText="1"/>
    </xf>
    <xf numFmtId="21" fontId="0" fillId="0" borderId="0" xfId="0" applyNumberFormat="1" applyFont="1" applyFill="1" applyAlignment="1">
      <alignment wrapText="1"/>
    </xf>
    <xf numFmtId="14" fontId="0" fillId="0" borderId="0" xfId="0" applyNumberFormat="1" applyFill="1"/>
    <xf numFmtId="164" fontId="0" fillId="0" borderId="0" xfId="2" applyNumberFormat="1" applyFont="1" applyFill="1"/>
    <xf numFmtId="21" fontId="0" fillId="0" borderId="0" xfId="0" applyNumberFormat="1" applyFill="1"/>
    <xf numFmtId="45" fontId="0" fillId="0" borderId="0" xfId="0" applyNumberFormat="1" applyFill="1"/>
    <xf numFmtId="0" fontId="0" fillId="10" borderId="0" xfId="0" applyFill="1"/>
    <xf numFmtId="0" fontId="0" fillId="10" borderId="0" xfId="0" applyFont="1" applyFill="1" applyAlignment="1">
      <alignment wrapText="1"/>
    </xf>
    <xf numFmtId="0" fontId="2" fillId="10" borderId="0" xfId="1" applyFill="1" applyAlignment="1">
      <alignment wrapText="1"/>
    </xf>
    <xf numFmtId="14" fontId="0" fillId="10" borderId="0" xfId="0" applyNumberFormat="1" applyFont="1" applyFill="1" applyAlignment="1">
      <alignment wrapText="1"/>
    </xf>
    <xf numFmtId="164" fontId="3" fillId="10" borderId="0" xfId="2" applyNumberFormat="1" applyFont="1" applyFill="1" applyAlignment="1">
      <alignment wrapText="1"/>
    </xf>
    <xf numFmtId="21" fontId="0" fillId="10" borderId="0" xfId="0" applyNumberFormat="1" applyFont="1" applyFill="1" applyAlignment="1">
      <alignment wrapText="1"/>
    </xf>
    <xf numFmtId="0" fontId="0" fillId="10" borderId="0" xfId="0" applyFill="1" applyAlignment="1">
      <alignment wrapText="1"/>
    </xf>
    <xf numFmtId="14" fontId="0" fillId="10" borderId="0" xfId="0" applyNumberFormat="1" applyFill="1"/>
    <xf numFmtId="164" fontId="0" fillId="10" borderId="0" xfId="2" applyNumberFormat="1" applyFont="1" applyFill="1"/>
    <xf numFmtId="21" fontId="0" fillId="10" borderId="0" xfId="0" applyNumberFormat="1" applyFill="1"/>
    <xf numFmtId="0" fontId="2" fillId="10" borderId="0" xfId="1" applyFill="1"/>
    <xf numFmtId="164" fontId="0" fillId="0" borderId="0" xfId="2" applyNumberFormat="1" applyFont="1" applyFill="1" applyAlignment="1">
      <alignment wrapText="1"/>
    </xf>
    <xf numFmtId="164" fontId="1" fillId="0" borderId="0" xfId="2" applyNumberFormat="1" applyFont="1" applyFill="1" applyAlignment="1">
      <alignment wrapText="1"/>
    </xf>
    <xf numFmtId="21" fontId="1" fillId="0" borderId="0" xfId="0" applyNumberFormat="1" applyFont="1" applyFill="1" applyAlignment="1">
      <alignment wrapText="1"/>
    </xf>
    <xf numFmtId="49" fontId="1" fillId="0" borderId="0" xfId="0" applyNumberFormat="1" applyFont="1" applyFill="1" applyAlignment="1">
      <alignment wrapText="1"/>
    </xf>
    <xf numFmtId="49" fontId="0" fillId="0" borderId="0" xfId="0" applyNumberFormat="1" applyFont="1" applyFill="1" applyAlignment="1">
      <alignment wrapText="1"/>
    </xf>
    <xf numFmtId="0" fontId="0" fillId="6" borderId="0" xfId="0" applyFont="1" applyFill="1" applyAlignment="1">
      <alignment wrapText="1"/>
    </xf>
    <xf numFmtId="0" fontId="0" fillId="6" borderId="0" xfId="0" applyFill="1"/>
    <xf numFmtId="0" fontId="0" fillId="0" borderId="0" xfId="0" applyFont="1"/>
    <xf numFmtId="0" fontId="4" fillId="0" borderId="0" xfId="0" applyFont="1" applyFill="1" applyAlignment="1">
      <alignment wrapText="1"/>
    </xf>
    <xf numFmtId="0" fontId="4" fillId="0" borderId="0" xfId="1" applyFont="1" applyFill="1" applyAlignment="1">
      <alignment wrapText="1"/>
    </xf>
    <xf numFmtId="0" fontId="5" fillId="0" borderId="0" xfId="0" applyFont="1" applyFill="1" applyAlignment="1">
      <alignment wrapText="1"/>
    </xf>
    <xf numFmtId="14" fontId="0" fillId="0" borderId="0" xfId="0" applyNumberFormat="1" applyFill="1" applyAlignment="1">
      <alignment wrapText="1"/>
    </xf>
    <xf numFmtId="49" fontId="0" fillId="0" borderId="0" xfId="0" applyNumberFormat="1" applyFill="1"/>
    <xf numFmtId="14" fontId="4" fillId="0" borderId="0" xfId="0" applyNumberFormat="1" applyFont="1" applyFill="1" applyAlignment="1">
      <alignment wrapText="1"/>
    </xf>
    <xf numFmtId="0" fontId="0" fillId="11" borderId="0" xfId="0" applyFont="1" applyFill="1" applyAlignment="1">
      <alignment wrapText="1"/>
    </xf>
    <xf numFmtId="0" fontId="0" fillId="11" borderId="0" xfId="0" applyFill="1" applyAlignment="1">
      <alignment wrapText="1"/>
    </xf>
    <xf numFmtId="0" fontId="0" fillId="11" borderId="0" xfId="0" applyFill="1"/>
    <xf numFmtId="0" fontId="0" fillId="12" borderId="0" xfId="0" applyFont="1" applyFill="1" applyAlignment="1">
      <alignment wrapText="1"/>
    </xf>
    <xf numFmtId="0" fontId="0" fillId="12" borderId="0" xfId="0" applyFill="1" applyAlignment="1">
      <alignment wrapText="1"/>
    </xf>
    <xf numFmtId="0" fontId="0" fillId="12" borderId="0" xfId="0" applyFill="1"/>
    <xf numFmtId="0" fontId="2" fillId="12" borderId="0" xfId="1" applyFill="1"/>
    <xf numFmtId="14" fontId="0" fillId="12" borderId="0" xfId="0" applyNumberFormat="1" applyFill="1"/>
    <xf numFmtId="164" fontId="0" fillId="12" borderId="0" xfId="2" applyNumberFormat="1" applyFont="1" applyFill="1"/>
    <xf numFmtId="21" fontId="0" fillId="12" borderId="0" xfId="0" applyNumberFormat="1" applyFill="1"/>
    <xf numFmtId="0" fontId="4" fillId="12" borderId="0" xfId="0" applyFont="1" applyFill="1" applyAlignment="1">
      <alignment wrapText="1"/>
    </xf>
    <xf numFmtId="49" fontId="0" fillId="12" borderId="0" xfId="0" applyNumberFormat="1" applyFill="1"/>
    <xf numFmtId="14" fontId="0" fillId="11" borderId="0" xfId="0" applyNumberFormat="1" applyFill="1"/>
    <xf numFmtId="164" fontId="0" fillId="11" borderId="0" xfId="2" applyNumberFormat="1" applyFont="1" applyFill="1"/>
    <xf numFmtId="21" fontId="0" fillId="11" borderId="0" xfId="0" applyNumberFormat="1" applyFill="1"/>
    <xf numFmtId="0" fontId="4" fillId="11" borderId="0" xfId="0" applyFont="1" applyFill="1" applyAlignment="1">
      <alignment wrapText="1"/>
    </xf>
    <xf numFmtId="49" fontId="0" fillId="11" borderId="0" xfId="0" applyNumberFormat="1" applyFont="1" applyFill="1" applyAlignment="1">
      <alignment wrapText="1"/>
    </xf>
    <xf numFmtId="14" fontId="0" fillId="11" borderId="0" xfId="0" applyNumberFormat="1" applyFont="1" applyFill="1" applyAlignment="1">
      <alignment wrapText="1"/>
    </xf>
    <xf numFmtId="164" fontId="3" fillId="11" borderId="0" xfId="2" applyNumberFormat="1" applyFont="1" applyFill="1" applyAlignment="1">
      <alignment wrapText="1"/>
    </xf>
    <xf numFmtId="21" fontId="0" fillId="11" borderId="0" xfId="0" applyNumberFormat="1" applyFont="1" applyFill="1" applyAlignment="1">
      <alignment wrapText="1"/>
    </xf>
    <xf numFmtId="49" fontId="0" fillId="11" borderId="0" xfId="0" applyNumberFormat="1" applyFill="1"/>
    <xf numFmtId="0" fontId="2" fillId="11" borderId="0" xfId="1" applyFill="1"/>
    <xf numFmtId="0" fontId="2" fillId="11" borderId="0" xfId="1" applyFill="1" applyAlignment="1">
      <alignment wrapText="1"/>
    </xf>
    <xf numFmtId="14" fontId="0" fillId="12" borderId="0" xfId="0" applyNumberFormat="1" applyFont="1" applyFill="1" applyAlignment="1">
      <alignment wrapText="1"/>
    </xf>
    <xf numFmtId="164" fontId="3" fillId="12" borderId="0" xfId="2" applyNumberFormat="1" applyFont="1" applyFill="1" applyAlignment="1">
      <alignment wrapText="1"/>
    </xf>
    <xf numFmtId="21" fontId="0" fillId="12" borderId="0" xfId="0" applyNumberFormat="1" applyFont="1" applyFill="1" applyAlignment="1">
      <alignment wrapText="1"/>
    </xf>
    <xf numFmtId="49" fontId="0" fillId="0" borderId="3" xfId="0" applyNumberFormat="1" applyFont="1" applyBorder="1" applyAlignment="1">
      <alignment wrapText="1"/>
    </xf>
    <xf numFmtId="21" fontId="0" fillId="0" borderId="4" xfId="0" applyNumberFormat="1" applyFont="1" applyBorder="1" applyAlignment="1">
      <alignment wrapText="1"/>
    </xf>
    <xf numFmtId="49" fontId="0" fillId="0" borderId="5" xfId="0" applyNumberFormat="1" applyFont="1" applyBorder="1" applyAlignment="1">
      <alignment wrapText="1"/>
    </xf>
    <xf numFmtId="21" fontId="0" fillId="0" borderId="6" xfId="0" applyNumberFormat="1" applyFont="1" applyBorder="1" applyAlignment="1">
      <alignment wrapText="1"/>
    </xf>
    <xf numFmtId="49" fontId="0" fillId="0" borderId="7" xfId="0" applyNumberFormat="1" applyFont="1" applyBorder="1" applyAlignment="1">
      <alignment wrapText="1"/>
    </xf>
    <xf numFmtId="21" fontId="0" fillId="0" borderId="8" xfId="0" applyNumberFormat="1" applyFont="1" applyBorder="1" applyAlignment="1">
      <alignment wrapText="1"/>
    </xf>
    <xf numFmtId="0" fontId="2" fillId="12" borderId="0" xfId="1" applyFill="1" applyAlignment="1">
      <alignment wrapText="1"/>
    </xf>
    <xf numFmtId="1" fontId="0" fillId="0" borderId="0" xfId="2" applyNumberFormat="1" applyFont="1"/>
    <xf numFmtId="164" fontId="4" fillId="0" borderId="0" xfId="2" applyNumberFormat="1" applyFont="1" applyFill="1" applyAlignment="1">
      <alignment wrapText="1"/>
    </xf>
    <xf numFmtId="164" fontId="4" fillId="0" borderId="0" xfId="1" applyNumberFormat="1" applyFont="1" applyFill="1" applyAlignment="1">
      <alignment wrapText="1"/>
    </xf>
    <xf numFmtId="1" fontId="0" fillId="0" borderId="0" xfId="0" applyNumberFormat="1"/>
    <xf numFmtId="2" fontId="0" fillId="0" borderId="0" xfId="0" applyNumberFormat="1" applyAlignment="1">
      <alignment wrapText="1"/>
    </xf>
    <xf numFmtId="2" fontId="0" fillId="0" borderId="0" xfId="0" applyNumberFormat="1"/>
    <xf numFmtId="165" fontId="1" fillId="0" borderId="0" xfId="3" applyNumberFormat="1" applyFont="1" applyAlignment="1">
      <alignment wrapText="1"/>
    </xf>
    <xf numFmtId="165" fontId="1" fillId="0" borderId="0" xfId="3" applyNumberFormat="1" applyFont="1"/>
    <xf numFmtId="165" fontId="0" fillId="0" borderId="0" xfId="3" applyNumberFormat="1" applyFont="1"/>
    <xf numFmtId="2" fontId="1" fillId="0" borderId="0" xfId="3" applyNumberFormat="1" applyFont="1"/>
    <xf numFmtId="165" fontId="0" fillId="0" borderId="9" xfId="3" applyNumberFormat="1" applyFont="1" applyBorder="1"/>
    <xf numFmtId="164" fontId="0" fillId="0" borderId="9" xfId="2" applyNumberFormat="1" applyFont="1" applyBorder="1"/>
    <xf numFmtId="164" fontId="0" fillId="0" borderId="2" xfId="0" applyNumberFormat="1" applyBorder="1"/>
    <xf numFmtId="0" fontId="1" fillId="0" borderId="1" xfId="0" applyFont="1" applyBorder="1"/>
    <xf numFmtId="20" fontId="0" fillId="0" borderId="0" xfId="0" applyNumberFormat="1" applyFont="1" applyFill="1" applyAlignment="1">
      <alignment wrapText="1"/>
    </xf>
    <xf numFmtId="0" fontId="0" fillId="0" borderId="0" xfId="0" applyNumberFormat="1" applyFont="1" applyFill="1" applyAlignment="1">
      <alignment wrapText="1"/>
    </xf>
    <xf numFmtId="0" fontId="0" fillId="0" borderId="0" xfId="0" applyNumberFormat="1" applyFill="1"/>
    <xf numFmtId="43" fontId="0" fillId="0" borderId="0" xfId="0" applyNumberFormat="1" applyAlignment="1">
      <alignment wrapText="1"/>
    </xf>
    <xf numFmtId="0" fontId="0" fillId="0" borderId="0" xfId="0" applyFont="1" applyFill="1" applyBorder="1" applyAlignment="1">
      <alignment horizontal="center" wrapText="1"/>
    </xf>
    <xf numFmtId="49" fontId="0" fillId="0" borderId="0" xfId="0" applyNumberFormat="1" applyFont="1" applyFill="1" applyBorder="1" applyAlignment="1">
      <alignment wrapText="1"/>
    </xf>
    <xf numFmtId="21" fontId="0" fillId="0" borderId="0" xfId="0" applyNumberFormat="1" applyFont="1" applyFill="1" applyBorder="1" applyAlignment="1">
      <alignment wrapText="1"/>
    </xf>
    <xf numFmtId="0" fontId="7" fillId="0" borderId="0" xfId="0" applyFont="1" applyAlignment="1">
      <alignment wrapText="1"/>
    </xf>
    <xf numFmtId="46" fontId="0" fillId="0" borderId="0" xfId="0" applyNumberFormat="1" applyFont="1" applyFill="1" applyAlignment="1">
      <alignment wrapText="1"/>
    </xf>
    <xf numFmtId="0" fontId="0" fillId="0" borderId="3" xfId="0" applyBorder="1"/>
    <xf numFmtId="0" fontId="0" fillId="0" borderId="5" xfId="0" applyBorder="1"/>
    <xf numFmtId="2" fontId="0" fillId="0" borderId="4" xfId="0" applyNumberFormat="1" applyBorder="1"/>
    <xf numFmtId="2" fontId="0" fillId="0" borderId="6" xfId="0" applyNumberFormat="1" applyBorder="1"/>
    <xf numFmtId="164" fontId="3" fillId="0" borderId="0" xfId="2" applyNumberFormat="1" applyFont="1" applyFill="1"/>
    <xf numFmtId="0" fontId="1" fillId="0" borderId="0" xfId="0" applyFont="1" applyAlignment="1">
      <alignment horizontal="right"/>
    </xf>
    <xf numFmtId="164" fontId="1" fillId="0" borderId="0" xfId="2" applyNumberFormat="1" applyFont="1"/>
    <xf numFmtId="49" fontId="0" fillId="0" borderId="0" xfId="0" applyNumberFormat="1" applyFont="1" applyFill="1" applyBorder="1" applyAlignment="1">
      <alignment horizontal="center" wrapText="1"/>
    </xf>
    <xf numFmtId="0" fontId="0" fillId="0" borderId="1" xfId="0" applyFont="1" applyBorder="1" applyAlignment="1">
      <alignment wrapText="1"/>
    </xf>
    <xf numFmtId="46" fontId="0" fillId="0" borderId="2" xfId="0" applyNumberFormat="1" applyFont="1" applyBorder="1" applyAlignment="1">
      <alignment wrapText="1"/>
    </xf>
    <xf numFmtId="0" fontId="0" fillId="0" borderId="1" xfId="0" applyFont="1" applyFill="1" applyBorder="1" applyAlignment="1">
      <alignment wrapText="1"/>
    </xf>
    <xf numFmtId="46" fontId="0" fillId="0" borderId="2" xfId="0" applyNumberFormat="1" applyFont="1" applyFill="1" applyBorder="1" applyAlignment="1">
      <alignment wrapText="1"/>
    </xf>
    <xf numFmtId="46" fontId="0" fillId="0" borderId="0" xfId="0" applyNumberFormat="1" applyFont="1" applyFill="1" applyBorder="1" applyAlignment="1">
      <alignment wrapText="1"/>
    </xf>
    <xf numFmtId="46" fontId="0" fillId="0" borderId="1" xfId="0" applyNumberFormat="1" applyFont="1" applyFill="1" applyBorder="1" applyAlignment="1">
      <alignment wrapText="1"/>
    </xf>
    <xf numFmtId="0" fontId="0" fillId="0" borderId="2" xfId="0" applyFont="1" applyFill="1" applyBorder="1" applyAlignment="1">
      <alignment wrapText="1"/>
    </xf>
    <xf numFmtId="49" fontId="0" fillId="0" borderId="1" xfId="0" applyNumberFormat="1" applyFont="1" applyFill="1" applyBorder="1" applyAlignment="1">
      <alignment horizontal="center" wrapText="1"/>
    </xf>
    <xf numFmtId="0" fontId="0" fillId="9" borderId="3" xfId="0" applyNumberFormat="1" applyFont="1" applyFill="1" applyBorder="1" applyAlignment="1">
      <alignment wrapText="1"/>
    </xf>
    <xf numFmtId="0" fontId="0" fillId="8" borderId="3" xfId="0" applyNumberFormat="1" applyFont="1" applyFill="1" applyBorder="1" applyAlignment="1">
      <alignment wrapText="1"/>
    </xf>
    <xf numFmtId="0" fontId="0" fillId="7" borderId="3" xfId="0" applyNumberFormat="1" applyFont="1" applyFill="1" applyBorder="1" applyAlignment="1">
      <alignment wrapText="1"/>
    </xf>
    <xf numFmtId="0" fontId="0" fillId="7" borderId="4" xfId="0" applyFont="1" applyFill="1" applyBorder="1" applyAlignment="1">
      <alignment wrapText="1"/>
    </xf>
    <xf numFmtId="0" fontId="0" fillId="9" borderId="4" xfId="0" applyFont="1" applyFill="1" applyBorder="1" applyAlignment="1">
      <alignment wrapText="1"/>
    </xf>
    <xf numFmtId="0" fontId="0" fillId="8" borderId="4" xfId="0" applyFont="1" applyFill="1" applyBorder="1" applyAlignment="1">
      <alignment wrapText="1"/>
    </xf>
    <xf numFmtId="0" fontId="0" fillId="0" borderId="1" xfId="0" applyFont="1" applyFill="1" applyBorder="1" applyAlignment="1">
      <alignment horizontal="center" wrapText="1"/>
    </xf>
    <xf numFmtId="0" fontId="0" fillId="10" borderId="8" xfId="0" applyFont="1" applyFill="1" applyBorder="1" applyAlignment="1">
      <alignment wrapText="1"/>
    </xf>
    <xf numFmtId="0" fontId="0" fillId="10" borderId="4" xfId="0" applyFont="1" applyFill="1" applyBorder="1" applyAlignment="1">
      <alignment wrapText="1"/>
    </xf>
    <xf numFmtId="0" fontId="0" fillId="10" borderId="2" xfId="0" applyFont="1" applyFill="1" applyBorder="1" applyAlignment="1">
      <alignment wrapText="1"/>
    </xf>
    <xf numFmtId="0" fontId="4" fillId="10" borderId="4" xfId="0" applyFont="1" applyFill="1" applyBorder="1" applyAlignment="1">
      <alignment wrapText="1"/>
    </xf>
    <xf numFmtId="0" fontId="6" fillId="0" borderId="0" xfId="0" applyFont="1" applyFill="1"/>
    <xf numFmtId="0" fontId="0" fillId="13" borderId="0" xfId="0" applyFont="1" applyFill="1" applyAlignment="1">
      <alignment wrapText="1"/>
    </xf>
    <xf numFmtId="0" fontId="0" fillId="0" borderId="0" xfId="0" applyFill="1" applyBorder="1" applyAlignment="1">
      <alignment wrapText="1"/>
    </xf>
    <xf numFmtId="0" fontId="1" fillId="0" borderId="0" xfId="0" applyFont="1" applyFill="1" applyBorder="1" applyAlignment="1">
      <alignment wrapText="1"/>
    </xf>
    <xf numFmtId="0" fontId="1" fillId="0" borderId="0" xfId="0" applyFont="1" applyBorder="1" applyAlignment="1">
      <alignment wrapText="1"/>
    </xf>
    <xf numFmtId="0" fontId="1" fillId="15" borderId="10" xfId="0" applyFont="1" applyFill="1" applyBorder="1" applyAlignment="1">
      <alignment wrapText="1"/>
    </xf>
    <xf numFmtId="0" fontId="1" fillId="15" borderId="11" xfId="0" applyFont="1" applyFill="1" applyBorder="1" applyAlignment="1">
      <alignment wrapText="1"/>
    </xf>
    <xf numFmtId="0" fontId="1" fillId="14" borderId="10" xfId="0" applyFont="1" applyFill="1" applyBorder="1" applyAlignment="1">
      <alignment wrapText="1"/>
    </xf>
    <xf numFmtId="0" fontId="1" fillId="14" borderId="11" xfId="0" applyFont="1" applyFill="1" applyBorder="1" applyAlignment="1">
      <alignment wrapText="1"/>
    </xf>
    <xf numFmtId="49" fontId="0" fillId="0" borderId="1" xfId="0" applyNumberFormat="1" applyFont="1" applyFill="1" applyBorder="1" applyAlignment="1">
      <alignment horizontal="center" wrapText="1"/>
    </xf>
    <xf numFmtId="49" fontId="0" fillId="0" borderId="2" xfId="0" applyNumberFormat="1" applyFont="1" applyFill="1" applyBorder="1" applyAlignment="1">
      <alignment horizontal="center" wrapText="1"/>
    </xf>
    <xf numFmtId="0" fontId="0" fillId="0" borderId="7" xfId="0" applyFont="1" applyFill="1" applyBorder="1" applyAlignment="1">
      <alignment horizontal="center" wrapText="1"/>
    </xf>
    <xf numFmtId="0" fontId="0" fillId="0" borderId="8" xfId="0" applyFont="1" applyFill="1" applyBorder="1" applyAlignment="1">
      <alignment horizontal="center" wrapText="1"/>
    </xf>
    <xf numFmtId="0" fontId="0" fillId="0" borderId="0" xfId="0" applyFont="1" applyFill="1" applyBorder="1" applyAlignment="1">
      <alignment horizontal="center" wrapText="1"/>
    </xf>
    <xf numFmtId="49" fontId="0" fillId="5" borderId="1" xfId="0" applyNumberFormat="1" applyFont="1" applyFill="1" applyBorder="1" applyAlignment="1">
      <alignment horizontal="center" wrapText="1"/>
    </xf>
    <xf numFmtId="49" fontId="0" fillId="5" borderId="2" xfId="0" applyNumberFormat="1" applyFont="1" applyFill="1" applyBorder="1" applyAlignment="1">
      <alignment horizontal="center" wrapText="1"/>
    </xf>
    <xf numFmtId="0" fontId="0" fillId="5" borderId="7" xfId="0" applyFont="1" applyFill="1" applyBorder="1" applyAlignment="1">
      <alignment horizontal="center" wrapText="1"/>
    </xf>
    <xf numFmtId="0" fontId="0" fillId="5" borderId="8" xfId="0" applyFont="1" applyFill="1" applyBorder="1" applyAlignment="1">
      <alignment horizontal="center" wrapText="1"/>
    </xf>
    <xf numFmtId="0" fontId="1" fillId="14" borderId="1" xfId="0" applyFont="1" applyFill="1" applyBorder="1" applyAlignment="1">
      <alignment horizontal="center"/>
    </xf>
    <xf numFmtId="0" fontId="1" fillId="14" borderId="2" xfId="0" applyFont="1" applyFill="1" applyBorder="1" applyAlignment="1">
      <alignment horizontal="center"/>
    </xf>
    <xf numFmtId="0" fontId="1" fillId="15" borderId="1" xfId="0" applyFont="1" applyFill="1" applyBorder="1" applyAlignment="1">
      <alignment horizontal="center"/>
    </xf>
    <xf numFmtId="0" fontId="1" fillId="15" borderId="2" xfId="0" applyFont="1" applyFill="1" applyBorder="1" applyAlignment="1">
      <alignment horizontal="center"/>
    </xf>
    <xf numFmtId="0" fontId="0" fillId="0" borderId="12" xfId="0" applyBorder="1" applyAlignment="1">
      <alignment horizontal="center" wrapText="1"/>
    </xf>
    <xf numFmtId="0" fontId="1" fillId="14" borderId="1" xfId="0" applyFont="1" applyFill="1" applyBorder="1" applyAlignment="1">
      <alignment horizontal="center" wrapText="1"/>
    </xf>
    <xf numFmtId="0" fontId="1" fillId="14" borderId="2" xfId="0" applyFont="1" applyFill="1" applyBorder="1" applyAlignment="1">
      <alignment horizontal="center" wrapText="1"/>
    </xf>
    <xf numFmtId="0" fontId="1" fillId="15" borderId="1" xfId="0" applyFont="1" applyFill="1" applyBorder="1" applyAlignment="1">
      <alignment horizontal="center" wrapText="1"/>
    </xf>
    <xf numFmtId="0" fontId="1" fillId="15" borderId="2" xfId="0" applyFont="1" applyFill="1" applyBorder="1" applyAlignment="1">
      <alignment horizont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colors>
    <mruColors>
      <color rgb="FFFCFAE1"/>
      <color rgb="FF4C1B1B"/>
      <color rgb="FFBD8D46"/>
      <color rgb="FFF6E4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jVjw3ebivBs" TargetMode="External"/><Relationship Id="rId3" Type="http://schemas.openxmlformats.org/officeDocument/2006/relationships/hyperlink" Target="https://www.youtube.com/watch?v=sigdOUQDt0M" TargetMode="External"/><Relationship Id="rId7" Type="http://schemas.openxmlformats.org/officeDocument/2006/relationships/hyperlink" Target="https://www.youtube.com/watch?v=8SpaxNSoyAI" TargetMode="External"/><Relationship Id="rId2" Type="http://schemas.openxmlformats.org/officeDocument/2006/relationships/hyperlink" Target="https://www.youtube.com/watch?v=hwcS68Rre-U" TargetMode="External"/><Relationship Id="rId1" Type="http://schemas.openxmlformats.org/officeDocument/2006/relationships/hyperlink" Target="https://www.youtube.com/watch?v=M316hmwEH90" TargetMode="External"/><Relationship Id="rId6" Type="http://schemas.openxmlformats.org/officeDocument/2006/relationships/hyperlink" Target="https://www.youtube.com/watch?v=KwdDxJNVv2E" TargetMode="External"/><Relationship Id="rId5" Type="http://schemas.openxmlformats.org/officeDocument/2006/relationships/hyperlink" Target="https://www.youtube.com/watch?v=f3jXgwesPSw" TargetMode="External"/><Relationship Id="rId4" Type="http://schemas.openxmlformats.org/officeDocument/2006/relationships/hyperlink" Target="https://www.youtube.com/watch?v=Hy4QjmKzF1c"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youtube.com/watch?v=g0Jz7gCujn8" TargetMode="External"/><Relationship Id="rId13" Type="http://schemas.openxmlformats.org/officeDocument/2006/relationships/hyperlink" Target="https://www.youtube.com/watch?v=pALq5ym3uAU" TargetMode="External"/><Relationship Id="rId18" Type="http://schemas.openxmlformats.org/officeDocument/2006/relationships/hyperlink" Target="https://www.youtube.com/watch?v=7oIiuz12GcE" TargetMode="External"/><Relationship Id="rId3" Type="http://schemas.openxmlformats.org/officeDocument/2006/relationships/hyperlink" Target="https://www.youtube.com/watch?v=FTmv-GczDAg" TargetMode="External"/><Relationship Id="rId7" Type="http://schemas.openxmlformats.org/officeDocument/2006/relationships/hyperlink" Target="https://www.youtube.com/watch?v=EZhp-xKxB_A" TargetMode="External"/><Relationship Id="rId12" Type="http://schemas.openxmlformats.org/officeDocument/2006/relationships/hyperlink" Target="https://www.youtube.com/watch?v=qRi5ESrGRhM" TargetMode="External"/><Relationship Id="rId17" Type="http://schemas.openxmlformats.org/officeDocument/2006/relationships/hyperlink" Target="https://www.youtube.com/watch?v=oFPNO-wr3Bw" TargetMode="External"/><Relationship Id="rId2" Type="http://schemas.openxmlformats.org/officeDocument/2006/relationships/hyperlink" Target="https://www.youtube.com/watch?v=AA7XCF7f8zM" TargetMode="External"/><Relationship Id="rId16" Type="http://schemas.openxmlformats.org/officeDocument/2006/relationships/hyperlink" Target="https://www.youtube.com/watch?v=v7uLQMHxrOE" TargetMode="External"/><Relationship Id="rId1" Type="http://schemas.openxmlformats.org/officeDocument/2006/relationships/hyperlink" Target="https://www.youtube.com/watch?v=lv0vvsgOnxY" TargetMode="External"/><Relationship Id="rId6" Type="http://schemas.openxmlformats.org/officeDocument/2006/relationships/hyperlink" Target="https://www.youtube.com/watch?v=Gxqt2z825eo" TargetMode="External"/><Relationship Id="rId11" Type="http://schemas.openxmlformats.org/officeDocument/2006/relationships/hyperlink" Target="https://www.youtube.com/watch?v=g3SJaF6a-64" TargetMode="External"/><Relationship Id="rId5" Type="http://schemas.openxmlformats.org/officeDocument/2006/relationships/hyperlink" Target="https://www.youtube.com/watch?v=GPkAgZL3Hcc" TargetMode="External"/><Relationship Id="rId15" Type="http://schemas.openxmlformats.org/officeDocument/2006/relationships/hyperlink" Target="https://www.youtube.com/watch?v=-Z5d5Np58lo" TargetMode="External"/><Relationship Id="rId10" Type="http://schemas.openxmlformats.org/officeDocument/2006/relationships/hyperlink" Target="https://www.youtube.com/watch?v=KBsKxYQ1wWc" TargetMode="External"/><Relationship Id="rId19" Type="http://schemas.openxmlformats.org/officeDocument/2006/relationships/printerSettings" Target="../printerSettings/printerSettings8.bin"/><Relationship Id="rId4" Type="http://schemas.openxmlformats.org/officeDocument/2006/relationships/hyperlink" Target="https://www.youtube.com/watch?v=fUQWSvAd2Xw" TargetMode="External"/><Relationship Id="rId9" Type="http://schemas.openxmlformats.org/officeDocument/2006/relationships/hyperlink" Target="https://www.youtube.com/watch?v=SVgupBkswtE" TargetMode="External"/><Relationship Id="rId14" Type="http://schemas.openxmlformats.org/officeDocument/2006/relationships/hyperlink" Target="https://www.youtube.com/watch?v=N7B26cvzZe4"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youtube.com/watch?v=oyGh6suqLvU" TargetMode="External"/><Relationship Id="rId13" Type="http://schemas.openxmlformats.org/officeDocument/2006/relationships/hyperlink" Target="https://www.youtube.com/watch?v=rISRoHsGdh8" TargetMode="External"/><Relationship Id="rId18" Type="http://schemas.openxmlformats.org/officeDocument/2006/relationships/hyperlink" Target="https://www.youtube.com/watch?v=5SzIJwc1cAg" TargetMode="External"/><Relationship Id="rId3" Type="http://schemas.openxmlformats.org/officeDocument/2006/relationships/hyperlink" Target="https://www.youtube.com/watch?v=g0Jz7gCujn8" TargetMode="External"/><Relationship Id="rId21" Type="http://schemas.openxmlformats.org/officeDocument/2006/relationships/hyperlink" Target="https://www.youtube.com/watch?v=JuuQc81WqAU" TargetMode="External"/><Relationship Id="rId7" Type="http://schemas.openxmlformats.org/officeDocument/2006/relationships/hyperlink" Target="https://www.youtube.com/watch?v=weIMkV14Sgg" TargetMode="External"/><Relationship Id="rId12" Type="http://schemas.openxmlformats.org/officeDocument/2006/relationships/hyperlink" Target="https://www.youtube.com/watch?v=sN_w-FR-1QI" TargetMode="External"/><Relationship Id="rId17" Type="http://schemas.openxmlformats.org/officeDocument/2006/relationships/hyperlink" Target="https://www.youtube.com/watch?v=acNNVvG3BMg" TargetMode="External"/><Relationship Id="rId25" Type="http://schemas.openxmlformats.org/officeDocument/2006/relationships/printerSettings" Target="../printerSettings/printerSettings9.bin"/><Relationship Id="rId2" Type="http://schemas.openxmlformats.org/officeDocument/2006/relationships/hyperlink" Target="https://www.youtube.com/watch?v=GPkAgZL3Hcc" TargetMode="External"/><Relationship Id="rId16" Type="http://schemas.openxmlformats.org/officeDocument/2006/relationships/hyperlink" Target="https://www.youtube.com/watch?v=1h2I269xMl4" TargetMode="External"/><Relationship Id="rId20" Type="http://schemas.openxmlformats.org/officeDocument/2006/relationships/hyperlink" Target="https://www.youtube.com/watch?v=z4xwfGkJrT0" TargetMode="External"/><Relationship Id="rId1" Type="http://schemas.openxmlformats.org/officeDocument/2006/relationships/hyperlink" Target="https://www.youtube.com/watch?v=lv0vvsgOnxY" TargetMode="External"/><Relationship Id="rId6" Type="http://schemas.openxmlformats.org/officeDocument/2006/relationships/hyperlink" Target="https://www.youtube.com/watch?v=GYdvhY6lIyI" TargetMode="External"/><Relationship Id="rId11" Type="http://schemas.openxmlformats.org/officeDocument/2006/relationships/hyperlink" Target="https://www.youtube.com/watch?v=738mEXu0Tb8" TargetMode="External"/><Relationship Id="rId24" Type="http://schemas.openxmlformats.org/officeDocument/2006/relationships/hyperlink" Target="https://www.youtube.com/watch?v=bEg9Wd38SnY" TargetMode="External"/><Relationship Id="rId5" Type="http://schemas.openxmlformats.org/officeDocument/2006/relationships/hyperlink" Target="https://www.youtube.com/watch?v=5XKkJfkLWW4" TargetMode="External"/><Relationship Id="rId15" Type="http://schemas.openxmlformats.org/officeDocument/2006/relationships/hyperlink" Target="https://www.youtube.com/watch?v=rCpdZqcE06U" TargetMode="External"/><Relationship Id="rId23" Type="http://schemas.openxmlformats.org/officeDocument/2006/relationships/hyperlink" Target="https://www.youtube.com/watch?v=zWfYDssij-o" TargetMode="External"/><Relationship Id="rId10" Type="http://schemas.openxmlformats.org/officeDocument/2006/relationships/hyperlink" Target="https://www.youtube.com/watch?v=xAjjK_lNYRg" TargetMode="External"/><Relationship Id="rId19" Type="http://schemas.openxmlformats.org/officeDocument/2006/relationships/hyperlink" Target="https://www.youtube.com/watch?v=xMhpcC2gt4k" TargetMode="External"/><Relationship Id="rId4" Type="http://schemas.openxmlformats.org/officeDocument/2006/relationships/hyperlink" Target="https://www.youtube.com/watch?v=N7B26cvzZe4" TargetMode="External"/><Relationship Id="rId9" Type="http://schemas.openxmlformats.org/officeDocument/2006/relationships/hyperlink" Target="https://www.youtube.com/watch?v=blEjAfL_4MA" TargetMode="External"/><Relationship Id="rId14" Type="http://schemas.openxmlformats.org/officeDocument/2006/relationships/hyperlink" Target="https://www.youtube.com/watch?v=WNzb5rU168c" TargetMode="External"/><Relationship Id="rId22" Type="http://schemas.openxmlformats.org/officeDocument/2006/relationships/hyperlink" Target="https://www.youtube.com/watch?v=YAkrLG1S6y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youtube.com/watch?v=weIMkV14Sgg" TargetMode="External"/><Relationship Id="rId13" Type="http://schemas.openxmlformats.org/officeDocument/2006/relationships/hyperlink" Target="https://www.youtube.com/user/bpswebteam" TargetMode="External"/><Relationship Id="rId18" Type="http://schemas.openxmlformats.org/officeDocument/2006/relationships/hyperlink" Target="http://www1.nyc.gov/connect/social-media.page" TargetMode="External"/><Relationship Id="rId3" Type="http://schemas.openxmlformats.org/officeDocument/2006/relationships/hyperlink" Target="https://www.youtube.com/user/SFPlanning" TargetMode="External"/><Relationship Id="rId21" Type="http://schemas.openxmlformats.org/officeDocument/2006/relationships/hyperlink" Target="http://www.cityofboston.gov/news/socialmedia.aspx" TargetMode="External"/><Relationship Id="rId7" Type="http://schemas.openxmlformats.org/officeDocument/2006/relationships/hyperlink" Target="https://www.youtube.com/user/seattledpd" TargetMode="External"/><Relationship Id="rId12" Type="http://schemas.openxmlformats.org/officeDocument/2006/relationships/hyperlink" Target="https://www.youtube.com/watch?v=oyGh6suqLvU" TargetMode="External"/><Relationship Id="rId17" Type="http://schemas.openxmlformats.org/officeDocument/2006/relationships/hyperlink" Target="http://sfgov.org/agencies-and-social-media" TargetMode="External"/><Relationship Id="rId2" Type="http://schemas.openxmlformats.org/officeDocument/2006/relationships/hyperlink" Target="https://www.youtube.com/channel/UCEkgz3MTnHGNjQfkKhmCkcQ" TargetMode="External"/><Relationship Id="rId16" Type="http://schemas.openxmlformats.org/officeDocument/2006/relationships/hyperlink" Target="http://www.houstontx.gov/socialmedia/" TargetMode="External"/><Relationship Id="rId20" Type="http://schemas.openxmlformats.org/officeDocument/2006/relationships/hyperlink" Target="https://www.denvergov.org/content/denvergov/en/community-planning-and-development.html" TargetMode="External"/><Relationship Id="rId1" Type="http://schemas.openxmlformats.org/officeDocument/2006/relationships/hyperlink" Target="https://www.youtube.com/watch?v=GYdvhY6lIyI" TargetMode="External"/><Relationship Id="rId6" Type="http://schemas.openxmlformats.org/officeDocument/2006/relationships/hyperlink" Target="https://www.youtube.com/watch?v=blEjAfL_4MA" TargetMode="External"/><Relationship Id="rId11" Type="http://schemas.openxmlformats.org/officeDocument/2006/relationships/hyperlink" Target="https://www.youtube.com/user/BostonNeighbor/" TargetMode="External"/><Relationship Id="rId5" Type="http://schemas.openxmlformats.org/officeDocument/2006/relationships/hyperlink" Target="https://www.youtube.com/channel/UCzSvRIGfZTvLuFzm188tiDQ" TargetMode="External"/><Relationship Id="rId15" Type="http://schemas.openxmlformats.org/officeDocument/2006/relationships/hyperlink" Target="http://www.indy.gov/eGov/Mayor/getintouch/Pages/SocialMedia.aspx" TargetMode="External"/><Relationship Id="rId23" Type="http://schemas.openxmlformats.org/officeDocument/2006/relationships/hyperlink" Target="https://www.youtube.com/channel/UCu0amGxQJBNtd1YlTFETTqQ" TargetMode="External"/><Relationship Id="rId10" Type="http://schemas.openxmlformats.org/officeDocument/2006/relationships/hyperlink" Target="https://www.youtube.com/watch?v=IPyWbkwxHT0" TargetMode="External"/><Relationship Id="rId19" Type="http://schemas.openxmlformats.org/officeDocument/2006/relationships/hyperlink" Target="http://www.seattle.gov/dpd/cityplanning/default.htm" TargetMode="External"/><Relationship Id="rId4" Type="http://schemas.openxmlformats.org/officeDocument/2006/relationships/hyperlink" Target="https://www.youtube.com/watch?v=5XKkJfkLWW4" TargetMode="External"/><Relationship Id="rId9" Type="http://schemas.openxmlformats.org/officeDocument/2006/relationships/hyperlink" Target="https://www.youtube.com/user/DenverCPD" TargetMode="External"/><Relationship Id="rId14" Type="http://schemas.openxmlformats.org/officeDocument/2006/relationships/hyperlink" Target="https://www.youtube.com/watch?v=Eckjmv_mpVc" TargetMode="External"/><Relationship Id="rId22" Type="http://schemas.openxmlformats.org/officeDocument/2006/relationships/hyperlink" Target="https://www.portlandoregon.gov/article/46869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youtube.com/watch?v=g0Jz7gCujn8" TargetMode="External"/><Relationship Id="rId13" Type="http://schemas.openxmlformats.org/officeDocument/2006/relationships/hyperlink" Target="https://www.youtube.com/watch?v=pALq5ym3uAU" TargetMode="External"/><Relationship Id="rId18" Type="http://schemas.openxmlformats.org/officeDocument/2006/relationships/hyperlink" Target="https://www.youtube.com/watch?v=CLSDUv4xnVg" TargetMode="External"/><Relationship Id="rId3" Type="http://schemas.openxmlformats.org/officeDocument/2006/relationships/hyperlink" Target="https://www.youtube.com/watch?v=FTmv-GczDAg" TargetMode="External"/><Relationship Id="rId21" Type="http://schemas.openxmlformats.org/officeDocument/2006/relationships/hyperlink" Target="https://www.youtube.com/watch?v=3dKsQBwR3P0" TargetMode="External"/><Relationship Id="rId7" Type="http://schemas.openxmlformats.org/officeDocument/2006/relationships/hyperlink" Target="https://www.youtube.com/watch?v=EZhp-xKxB_A" TargetMode="External"/><Relationship Id="rId12" Type="http://schemas.openxmlformats.org/officeDocument/2006/relationships/hyperlink" Target="https://www.youtube.com/watch?v=qRi5ESrGRhM" TargetMode="External"/><Relationship Id="rId17" Type="http://schemas.openxmlformats.org/officeDocument/2006/relationships/hyperlink" Target="https://www.youtube.com/watch?v=oFPNO-wr3Bw" TargetMode="External"/><Relationship Id="rId2" Type="http://schemas.openxmlformats.org/officeDocument/2006/relationships/hyperlink" Target="https://www.youtube.com/watch?v=AA7XCF7f8zM" TargetMode="External"/><Relationship Id="rId16" Type="http://schemas.openxmlformats.org/officeDocument/2006/relationships/hyperlink" Target="https://www.youtube.com/watch?v=v7uLQMHxrOE" TargetMode="External"/><Relationship Id="rId20" Type="http://schemas.openxmlformats.org/officeDocument/2006/relationships/hyperlink" Target="https://www.youtube.com/watch?v=YD0hQ3veEyA" TargetMode="External"/><Relationship Id="rId1" Type="http://schemas.openxmlformats.org/officeDocument/2006/relationships/hyperlink" Target="https://www.youtube.com/watch?v=lv0vvsgOnxY" TargetMode="External"/><Relationship Id="rId6" Type="http://schemas.openxmlformats.org/officeDocument/2006/relationships/hyperlink" Target="https://www.youtube.com/watch?v=Gxqt2z825eo" TargetMode="External"/><Relationship Id="rId11" Type="http://schemas.openxmlformats.org/officeDocument/2006/relationships/hyperlink" Target="https://www.youtube.com/watch?v=g3SJaF6a-64" TargetMode="External"/><Relationship Id="rId5" Type="http://schemas.openxmlformats.org/officeDocument/2006/relationships/hyperlink" Target="https://www.youtube.com/watch?v=GPkAgZL3Hcc" TargetMode="External"/><Relationship Id="rId15" Type="http://schemas.openxmlformats.org/officeDocument/2006/relationships/hyperlink" Target="https://www.youtube.com/watch?v=-Z5d5Np58lo" TargetMode="External"/><Relationship Id="rId23" Type="http://schemas.openxmlformats.org/officeDocument/2006/relationships/printerSettings" Target="../printerSettings/printerSettings6.bin"/><Relationship Id="rId10" Type="http://schemas.openxmlformats.org/officeDocument/2006/relationships/hyperlink" Target="https://www.youtube.com/watch?v=KBsKxYQ1wWc" TargetMode="External"/><Relationship Id="rId19" Type="http://schemas.openxmlformats.org/officeDocument/2006/relationships/hyperlink" Target="https://www.youtube.com/watch?v=OLfl01nBDYM" TargetMode="External"/><Relationship Id="rId4" Type="http://schemas.openxmlformats.org/officeDocument/2006/relationships/hyperlink" Target="https://www.youtube.com/watch?v=fUQWSvAd2Xw" TargetMode="External"/><Relationship Id="rId9" Type="http://schemas.openxmlformats.org/officeDocument/2006/relationships/hyperlink" Target="https://www.youtube.com/watch?v=SVgupBkswtE" TargetMode="External"/><Relationship Id="rId14" Type="http://schemas.openxmlformats.org/officeDocument/2006/relationships/hyperlink" Target="https://www.youtube.com/watch?v=N7B26cvzZe4" TargetMode="External"/><Relationship Id="rId22" Type="http://schemas.openxmlformats.org/officeDocument/2006/relationships/hyperlink" Target="https://www.youtube.com/watch?v=5XKkJfkLWW4"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youtube.com/watch?v=g0Jz7gCujn8" TargetMode="External"/><Relationship Id="rId13" Type="http://schemas.openxmlformats.org/officeDocument/2006/relationships/hyperlink" Target="https://www.youtube.com/watch?v=pALq5ym3uAU" TargetMode="External"/><Relationship Id="rId18" Type="http://schemas.openxmlformats.org/officeDocument/2006/relationships/hyperlink" Target="https://www.youtube.com/watch?v=5XKkJfkLWW4" TargetMode="External"/><Relationship Id="rId26" Type="http://schemas.openxmlformats.org/officeDocument/2006/relationships/hyperlink" Target="https://www.youtube.com/watch?v=738mEXu0Tb8" TargetMode="External"/><Relationship Id="rId39" Type="http://schemas.openxmlformats.org/officeDocument/2006/relationships/hyperlink" Target="https://www.youtube.com/watch?v=xMhpcC2gt4k" TargetMode="External"/><Relationship Id="rId3" Type="http://schemas.openxmlformats.org/officeDocument/2006/relationships/hyperlink" Target="https://www.youtube.com/watch?v=FTmv-GczDAg" TargetMode="External"/><Relationship Id="rId21" Type="http://schemas.openxmlformats.org/officeDocument/2006/relationships/hyperlink" Target="https://www.youtube.com/watch?v=GYdvhY6lIyI" TargetMode="External"/><Relationship Id="rId34" Type="http://schemas.openxmlformats.org/officeDocument/2006/relationships/hyperlink" Target="https://www.youtube.com/watch?v=tcRwfrHhFqA" TargetMode="External"/><Relationship Id="rId42" Type="http://schemas.openxmlformats.org/officeDocument/2006/relationships/hyperlink" Target="https://www.youtube.com/watch?v=YAkrLG1S6yE" TargetMode="External"/><Relationship Id="rId47" Type="http://schemas.openxmlformats.org/officeDocument/2006/relationships/printerSettings" Target="../printerSettings/printerSettings7.bin"/><Relationship Id="rId7" Type="http://schemas.openxmlformats.org/officeDocument/2006/relationships/hyperlink" Target="https://www.youtube.com/watch?v=EZhp-xKxB_A" TargetMode="External"/><Relationship Id="rId12" Type="http://schemas.openxmlformats.org/officeDocument/2006/relationships/hyperlink" Target="https://www.youtube.com/watch?v=qRi5ESrGRhM" TargetMode="External"/><Relationship Id="rId17" Type="http://schemas.openxmlformats.org/officeDocument/2006/relationships/hyperlink" Target="https://www.youtube.com/watch?v=oFPNO-wr3Bw" TargetMode="External"/><Relationship Id="rId25" Type="http://schemas.openxmlformats.org/officeDocument/2006/relationships/hyperlink" Target="https://www.youtube.com/watch?v=xAjjK_lNYRg" TargetMode="External"/><Relationship Id="rId33" Type="http://schemas.openxmlformats.org/officeDocument/2006/relationships/hyperlink" Target="https://www.youtube.com/watch?v=rCpdZqcE06U" TargetMode="External"/><Relationship Id="rId38" Type="http://schemas.openxmlformats.org/officeDocument/2006/relationships/hyperlink" Target="https://www.youtube.com/watch?v=O-7zDP7ozIo" TargetMode="External"/><Relationship Id="rId46" Type="http://schemas.openxmlformats.org/officeDocument/2006/relationships/hyperlink" Target="https://www.youtube.com/watch?v=bEg9Wd38SnY" TargetMode="External"/><Relationship Id="rId2" Type="http://schemas.openxmlformats.org/officeDocument/2006/relationships/hyperlink" Target="https://www.youtube.com/watch?v=AA7XCF7f8zM" TargetMode="External"/><Relationship Id="rId16" Type="http://schemas.openxmlformats.org/officeDocument/2006/relationships/hyperlink" Target="https://www.youtube.com/watch?v=v7uLQMHxrOE" TargetMode="External"/><Relationship Id="rId20" Type="http://schemas.openxmlformats.org/officeDocument/2006/relationships/hyperlink" Target="https://www.youtube.com/watch?v=IPyWbkwxHT0" TargetMode="External"/><Relationship Id="rId29" Type="http://schemas.openxmlformats.org/officeDocument/2006/relationships/hyperlink" Target="https://www.youtube.com/watch?v=oB0Cntjzato" TargetMode="External"/><Relationship Id="rId41" Type="http://schemas.openxmlformats.org/officeDocument/2006/relationships/hyperlink" Target="https://www.youtube.com/watch?v=JuuQc81WqAU" TargetMode="External"/><Relationship Id="rId1" Type="http://schemas.openxmlformats.org/officeDocument/2006/relationships/hyperlink" Target="https://www.youtube.com/watch?v=lv0vvsgOnxY" TargetMode="External"/><Relationship Id="rId6" Type="http://schemas.openxmlformats.org/officeDocument/2006/relationships/hyperlink" Target="https://www.youtube.com/watch?v=Gxqt2z825eo" TargetMode="External"/><Relationship Id="rId11" Type="http://schemas.openxmlformats.org/officeDocument/2006/relationships/hyperlink" Target="https://www.youtube.com/watch?v=g3SJaF6a-64" TargetMode="External"/><Relationship Id="rId24" Type="http://schemas.openxmlformats.org/officeDocument/2006/relationships/hyperlink" Target="https://www.youtube.com/watch?v=blEjAfL_4MA" TargetMode="External"/><Relationship Id="rId32" Type="http://schemas.openxmlformats.org/officeDocument/2006/relationships/hyperlink" Target="https://www.youtube.com/watch?v=WNzb5rU168c" TargetMode="External"/><Relationship Id="rId37" Type="http://schemas.openxmlformats.org/officeDocument/2006/relationships/hyperlink" Target="https://www.youtube.com/watch?v=5SzIJwc1cAg" TargetMode="External"/><Relationship Id="rId40" Type="http://schemas.openxmlformats.org/officeDocument/2006/relationships/hyperlink" Target="https://www.youtube.com/watch?v=z4xwfGkJrT0" TargetMode="External"/><Relationship Id="rId45" Type="http://schemas.openxmlformats.org/officeDocument/2006/relationships/hyperlink" Target="https://www.youtube.com/watch?v=sigdOUQDt0M" TargetMode="External"/><Relationship Id="rId5" Type="http://schemas.openxmlformats.org/officeDocument/2006/relationships/hyperlink" Target="https://www.youtube.com/watch?v=GPkAgZL3Hcc" TargetMode="External"/><Relationship Id="rId15" Type="http://schemas.openxmlformats.org/officeDocument/2006/relationships/hyperlink" Target="https://www.youtube.com/watch?v=-Z5d5Np58lo" TargetMode="External"/><Relationship Id="rId23" Type="http://schemas.openxmlformats.org/officeDocument/2006/relationships/hyperlink" Target="https://www.youtube.com/watch?v=oyGh6suqLvU" TargetMode="External"/><Relationship Id="rId28" Type="http://schemas.openxmlformats.org/officeDocument/2006/relationships/hyperlink" Target="https://www.youtube.com/watch?v=rISRoHsGdh8" TargetMode="External"/><Relationship Id="rId36" Type="http://schemas.openxmlformats.org/officeDocument/2006/relationships/hyperlink" Target="https://www.youtube.com/watch?v=acNNVvG3BMg" TargetMode="External"/><Relationship Id="rId10" Type="http://schemas.openxmlformats.org/officeDocument/2006/relationships/hyperlink" Target="https://www.youtube.com/watch?v=KBsKxYQ1wWc" TargetMode="External"/><Relationship Id="rId19" Type="http://schemas.openxmlformats.org/officeDocument/2006/relationships/hyperlink" Target="https://www.youtube.com/watch?v=Eckjmv_mpVc" TargetMode="External"/><Relationship Id="rId31" Type="http://schemas.openxmlformats.org/officeDocument/2006/relationships/hyperlink" Target="https://www.youtube.com/watch?v=hOZAHBEK01g" TargetMode="External"/><Relationship Id="rId44" Type="http://schemas.openxmlformats.org/officeDocument/2006/relationships/hyperlink" Target="https://www.youtube.com/watch?v=DWcop1Yy4lw" TargetMode="External"/><Relationship Id="rId4" Type="http://schemas.openxmlformats.org/officeDocument/2006/relationships/hyperlink" Target="https://www.youtube.com/watch?v=fUQWSvAd2Xw" TargetMode="External"/><Relationship Id="rId9" Type="http://schemas.openxmlformats.org/officeDocument/2006/relationships/hyperlink" Target="https://www.youtube.com/watch?v=SVgupBkswtE" TargetMode="External"/><Relationship Id="rId14" Type="http://schemas.openxmlformats.org/officeDocument/2006/relationships/hyperlink" Target="https://www.youtube.com/watch?v=N7B26cvzZe4" TargetMode="External"/><Relationship Id="rId22" Type="http://schemas.openxmlformats.org/officeDocument/2006/relationships/hyperlink" Target="https://www.youtube.com/watch?v=weIMkV14Sgg" TargetMode="External"/><Relationship Id="rId27" Type="http://schemas.openxmlformats.org/officeDocument/2006/relationships/hyperlink" Target="https://www.youtube.com/watch?v=sN_w-FR-1QI" TargetMode="External"/><Relationship Id="rId30" Type="http://schemas.openxmlformats.org/officeDocument/2006/relationships/hyperlink" Target="https://www.youtube.com/watch?v=V6xE9xG7hTs" TargetMode="External"/><Relationship Id="rId35" Type="http://schemas.openxmlformats.org/officeDocument/2006/relationships/hyperlink" Target="https://www.youtube.com/watch?v=1h2I269xMl4" TargetMode="External"/><Relationship Id="rId43" Type="http://schemas.openxmlformats.org/officeDocument/2006/relationships/hyperlink" Target="https://www.youtube.com/watch?v=zWfYDssij-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90" zoomScaleNormal="90" workbookViewId="0">
      <selection activeCell="E14" sqref="E14"/>
    </sheetView>
  </sheetViews>
  <sheetFormatPr defaultRowHeight="15" x14ac:dyDescent="0.25"/>
  <cols>
    <col min="1" max="1" width="49.7109375" customWidth="1"/>
    <col min="2" max="2" width="39.7109375" customWidth="1"/>
    <col min="3" max="3" width="46.85546875" bestFit="1" customWidth="1"/>
    <col min="4" max="4" width="14.5703125" bestFit="1" customWidth="1"/>
    <col min="5" max="5" width="31" bestFit="1" customWidth="1"/>
    <col min="6" max="6" width="15.140625" bestFit="1" customWidth="1"/>
    <col min="7" max="7" width="22.28515625" bestFit="1" customWidth="1"/>
    <col min="8" max="8" width="20.7109375" bestFit="1" customWidth="1"/>
    <col min="9" max="9" width="15.140625" style="7" customWidth="1"/>
    <col min="10" max="10" width="17" bestFit="1" customWidth="1"/>
    <col min="11" max="11" width="12.85546875" bestFit="1" customWidth="1"/>
    <col min="12" max="12" width="21.7109375" customWidth="1"/>
    <col min="13" max="13" width="20.42578125" bestFit="1" customWidth="1"/>
    <col min="14" max="14" width="21.140625" bestFit="1" customWidth="1"/>
    <col min="15" max="15" width="17.7109375" bestFit="1" customWidth="1"/>
    <col min="16" max="16" width="19.140625" bestFit="1" customWidth="1"/>
    <col min="17" max="17" width="18.140625" bestFit="1" customWidth="1"/>
    <col min="18" max="18" width="26.28515625" bestFit="1" customWidth="1"/>
    <col min="19" max="19" width="25.140625" bestFit="1" customWidth="1"/>
  </cols>
  <sheetData>
    <row r="1" spans="1:19" s="1" customFormat="1" x14ac:dyDescent="0.25">
      <c r="A1" s="1" t="s">
        <v>7</v>
      </c>
      <c r="B1" s="1" t="s">
        <v>8</v>
      </c>
      <c r="C1" s="1" t="s">
        <v>5</v>
      </c>
      <c r="D1" s="1" t="s">
        <v>31</v>
      </c>
      <c r="E1" s="1" t="s">
        <v>11</v>
      </c>
      <c r="F1" s="1" t="s">
        <v>3</v>
      </c>
      <c r="G1" s="1" t="s">
        <v>42</v>
      </c>
      <c r="H1" s="1" t="s">
        <v>44</v>
      </c>
      <c r="I1" s="6" t="s">
        <v>46</v>
      </c>
      <c r="J1" s="1" t="s">
        <v>10</v>
      </c>
      <c r="K1" s="1" t="s">
        <v>17</v>
      </c>
      <c r="L1" s="1" t="s">
        <v>22</v>
      </c>
      <c r="M1" s="1" t="s">
        <v>0</v>
      </c>
      <c r="N1" s="1" t="s">
        <v>1</v>
      </c>
      <c r="O1" s="1" t="s">
        <v>2</v>
      </c>
      <c r="P1" s="1" t="s">
        <v>20</v>
      </c>
      <c r="Q1" s="1" t="s">
        <v>30</v>
      </c>
      <c r="R1" s="1" t="s">
        <v>32</v>
      </c>
      <c r="S1" s="1" t="s">
        <v>37</v>
      </c>
    </row>
    <row r="2" spans="1:19" s="1" customFormat="1" x14ac:dyDescent="0.25">
      <c r="I2" s="6"/>
    </row>
    <row r="3" spans="1:19" x14ac:dyDescent="0.25">
      <c r="A3" s="1" t="s">
        <v>89</v>
      </c>
    </row>
    <row r="4" spans="1:19" x14ac:dyDescent="0.25">
      <c r="A4" t="s">
        <v>34</v>
      </c>
      <c r="B4" t="s">
        <v>36</v>
      </c>
      <c r="C4" t="s">
        <v>33</v>
      </c>
      <c r="D4" s="4">
        <v>42355</v>
      </c>
      <c r="E4" t="s">
        <v>35</v>
      </c>
      <c r="F4" s="2">
        <v>0.1111111111111111</v>
      </c>
      <c r="G4" s="2"/>
      <c r="H4" s="2"/>
      <c r="N4" t="s">
        <v>21</v>
      </c>
    </row>
    <row r="5" spans="1:19" x14ac:dyDescent="0.25">
      <c r="A5" t="s">
        <v>39</v>
      </c>
      <c r="B5" t="s">
        <v>40</v>
      </c>
      <c r="C5" t="s">
        <v>38</v>
      </c>
      <c r="D5" s="4">
        <v>41773</v>
      </c>
      <c r="E5" t="s">
        <v>41</v>
      </c>
      <c r="F5" s="2">
        <v>6.25E-2</v>
      </c>
      <c r="G5" s="2"/>
      <c r="H5" s="2"/>
      <c r="N5" t="s">
        <v>21</v>
      </c>
    </row>
    <row r="6" spans="1:19" x14ac:dyDescent="0.25">
      <c r="A6" s="73" t="s">
        <v>834</v>
      </c>
      <c r="B6" t="s">
        <v>833</v>
      </c>
      <c r="C6" t="s">
        <v>832</v>
      </c>
      <c r="D6" s="4">
        <v>42405</v>
      </c>
      <c r="F6" s="2">
        <v>0.11597222222222221</v>
      </c>
      <c r="G6" s="2"/>
      <c r="H6" s="2"/>
    </row>
    <row r="8" spans="1:19" x14ac:dyDescent="0.25">
      <c r="A8" s="1" t="s">
        <v>90</v>
      </c>
    </row>
    <row r="9" spans="1:19" x14ac:dyDescent="0.25">
      <c r="A9" t="s">
        <v>91</v>
      </c>
      <c r="B9" t="s">
        <v>92</v>
      </c>
      <c r="C9" s="5" t="s">
        <v>52</v>
      </c>
    </row>
    <row r="10" spans="1:19" x14ac:dyDescent="0.25">
      <c r="A10" s="25" t="s">
        <v>112</v>
      </c>
      <c r="B10" s="26" t="s">
        <v>110</v>
      </c>
      <c r="C10" s="27" t="s">
        <v>88</v>
      </c>
    </row>
    <row r="11" spans="1:19" x14ac:dyDescent="0.25">
      <c r="A11" s="25" t="s">
        <v>112</v>
      </c>
      <c r="B11" s="26" t="s">
        <v>111</v>
      </c>
      <c r="C11" s="26" t="s">
        <v>87</v>
      </c>
    </row>
    <row r="12" spans="1:19" x14ac:dyDescent="0.25">
      <c r="A12" s="8" t="s">
        <v>85</v>
      </c>
      <c r="B12" s="8" t="s">
        <v>119</v>
      </c>
      <c r="C12" t="s">
        <v>86</v>
      </c>
    </row>
    <row r="13" spans="1:19" x14ac:dyDescent="0.25">
      <c r="A13" s="8" t="s">
        <v>331</v>
      </c>
      <c r="B13" s="8" t="s">
        <v>332</v>
      </c>
      <c r="C13" t="s">
        <v>333</v>
      </c>
    </row>
    <row r="14" spans="1:19" x14ac:dyDescent="0.25">
      <c r="A14" s="8" t="s">
        <v>334</v>
      </c>
      <c r="B14" s="8" t="s">
        <v>335</v>
      </c>
      <c r="C14" t="s">
        <v>336</v>
      </c>
    </row>
    <row r="15" spans="1:19" x14ac:dyDescent="0.25">
      <c r="A15" s="8" t="s">
        <v>337</v>
      </c>
      <c r="B15" s="8" t="s">
        <v>338</v>
      </c>
      <c r="C15" t="s">
        <v>339</v>
      </c>
    </row>
    <row r="17" spans="1:19" x14ac:dyDescent="0.25">
      <c r="A17" s="1" t="s">
        <v>93</v>
      </c>
    </row>
    <row r="18" spans="1:19" x14ac:dyDescent="0.25">
      <c r="A18" t="s">
        <v>94</v>
      </c>
      <c r="B18" t="s">
        <v>95</v>
      </c>
      <c r="C18" s="5" t="s">
        <v>73</v>
      </c>
    </row>
    <row r="19" spans="1:19" x14ac:dyDescent="0.25">
      <c r="A19" t="s">
        <v>96</v>
      </c>
      <c r="B19" t="s">
        <v>97</v>
      </c>
      <c r="C19" s="5" t="s">
        <v>74</v>
      </c>
    </row>
    <row r="20" spans="1:19" x14ac:dyDescent="0.25">
      <c r="A20" t="s">
        <v>98</v>
      </c>
      <c r="B20" t="s">
        <v>99</v>
      </c>
      <c r="C20" s="5" t="s">
        <v>75</v>
      </c>
    </row>
    <row r="21" spans="1:19" x14ac:dyDescent="0.25">
      <c r="A21" t="s">
        <v>100</v>
      </c>
      <c r="B21" t="s">
        <v>101</v>
      </c>
      <c r="C21" t="s">
        <v>76</v>
      </c>
    </row>
    <row r="22" spans="1:19" x14ac:dyDescent="0.25">
      <c r="A22" t="s">
        <v>102</v>
      </c>
      <c r="B22" t="s">
        <v>103</v>
      </c>
      <c r="C22" t="s">
        <v>77</v>
      </c>
    </row>
    <row r="23" spans="1:19" x14ac:dyDescent="0.25">
      <c r="A23" t="s">
        <v>105</v>
      </c>
      <c r="B23" t="s">
        <v>106</v>
      </c>
      <c r="C23" t="s">
        <v>78</v>
      </c>
    </row>
    <row r="24" spans="1:19" x14ac:dyDescent="0.25">
      <c r="A24" t="s">
        <v>107</v>
      </c>
      <c r="B24" t="s">
        <v>108</v>
      </c>
      <c r="C24" s="5" t="s">
        <v>79</v>
      </c>
    </row>
    <row r="25" spans="1:19" x14ac:dyDescent="0.25">
      <c r="A25" t="s">
        <v>109</v>
      </c>
      <c r="B25" t="s">
        <v>9</v>
      </c>
      <c r="C25" t="s">
        <v>80</v>
      </c>
    </row>
    <row r="26" spans="1:19" x14ac:dyDescent="0.25">
      <c r="A26" s="8" t="s">
        <v>113</v>
      </c>
      <c r="B26" t="s">
        <v>114</v>
      </c>
      <c r="C26" t="s">
        <v>115</v>
      </c>
    </row>
    <row r="27" spans="1:19" x14ac:dyDescent="0.25">
      <c r="A27" t="s">
        <v>116</v>
      </c>
      <c r="B27" t="s">
        <v>118</v>
      </c>
      <c r="C27" t="s">
        <v>117</v>
      </c>
    </row>
    <row r="28" spans="1:19" x14ac:dyDescent="0.25">
      <c r="A28" t="s">
        <v>6</v>
      </c>
      <c r="B28" t="s">
        <v>9</v>
      </c>
      <c r="C28" t="s">
        <v>4</v>
      </c>
      <c r="D28" s="4">
        <v>41247</v>
      </c>
      <c r="E28" t="s">
        <v>12</v>
      </c>
      <c r="F28" s="2">
        <v>4.6527777777777779E-2</v>
      </c>
      <c r="G28" s="2" t="s">
        <v>43</v>
      </c>
      <c r="H28" s="2" t="s">
        <v>45</v>
      </c>
      <c r="I28" s="7" t="s">
        <v>47</v>
      </c>
      <c r="J28">
        <v>147</v>
      </c>
      <c r="N28" t="s">
        <v>18</v>
      </c>
      <c r="O28" t="s">
        <v>19</v>
      </c>
      <c r="P28" t="s">
        <v>21</v>
      </c>
      <c r="R28">
        <v>80.8</v>
      </c>
      <c r="S28">
        <v>4.3</v>
      </c>
    </row>
    <row r="29" spans="1:19" x14ac:dyDescent="0.25">
      <c r="A29" t="s">
        <v>27</v>
      </c>
      <c r="B29" t="s">
        <v>9</v>
      </c>
      <c r="C29" s="5" t="s">
        <v>28</v>
      </c>
      <c r="D29" s="4">
        <v>41530</v>
      </c>
      <c r="E29" t="s">
        <v>29</v>
      </c>
      <c r="F29" s="2">
        <v>2.2916666666666669E-2</v>
      </c>
      <c r="G29" s="2" t="s">
        <v>43</v>
      </c>
      <c r="H29" s="2" t="s">
        <v>48</v>
      </c>
      <c r="I29" s="7" t="s">
        <v>49</v>
      </c>
      <c r="J29">
        <v>64</v>
      </c>
      <c r="L29">
        <v>1</v>
      </c>
      <c r="N29" t="s">
        <v>21</v>
      </c>
      <c r="O29" t="s">
        <v>18</v>
      </c>
      <c r="P29" t="s">
        <v>21</v>
      </c>
      <c r="Q29" t="s">
        <v>21</v>
      </c>
      <c r="R29">
        <v>48.1</v>
      </c>
      <c r="S29">
        <v>7.9</v>
      </c>
    </row>
    <row r="30" spans="1:19" x14ac:dyDescent="0.25">
      <c r="A30" t="s">
        <v>16</v>
      </c>
      <c r="B30" t="s">
        <v>14</v>
      </c>
      <c r="C30" s="5" t="s">
        <v>13</v>
      </c>
      <c r="D30" s="4">
        <v>41178</v>
      </c>
      <c r="E30" t="s">
        <v>15</v>
      </c>
      <c r="F30" s="2">
        <v>0.13472222222222222</v>
      </c>
      <c r="G30" s="2"/>
      <c r="H30" s="2" t="s">
        <v>51</v>
      </c>
      <c r="I30" s="7" t="s">
        <v>50</v>
      </c>
      <c r="J30">
        <v>472</v>
      </c>
      <c r="L30">
        <v>3</v>
      </c>
      <c r="N30" t="s">
        <v>21</v>
      </c>
      <c r="O30" t="s">
        <v>21</v>
      </c>
      <c r="P30" t="s">
        <v>18</v>
      </c>
      <c r="Q30" t="s">
        <v>21</v>
      </c>
      <c r="R30">
        <v>59.6</v>
      </c>
      <c r="S30">
        <v>8.4</v>
      </c>
    </row>
    <row r="32" spans="1:19" x14ac:dyDescent="0.25">
      <c r="B32" s="8"/>
    </row>
    <row r="34" spans="1:1" x14ac:dyDescent="0.25">
      <c r="A34" s="8"/>
    </row>
  </sheetData>
  <hyperlinks>
    <hyperlink ref="C29" r:id="rId1"/>
    <hyperlink ref="C30" r:id="rId2"/>
    <hyperlink ref="C10" r:id="rId3"/>
    <hyperlink ref="C9" r:id="rId4"/>
    <hyperlink ref="C19" r:id="rId5"/>
    <hyperlink ref="C20" r:id="rId6"/>
    <hyperlink ref="C24" r:id="rId7"/>
    <hyperlink ref="C18"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0"/>
  <sheetViews>
    <sheetView zoomScale="80" zoomScaleNormal="80" workbookViewId="0"/>
  </sheetViews>
  <sheetFormatPr defaultRowHeight="15" x14ac:dyDescent="0.25"/>
  <cols>
    <col min="1" max="1" width="11.5703125" style="23" customWidth="1"/>
    <col min="2" max="2" width="8.85546875" style="23" customWidth="1"/>
    <col min="3" max="3" width="23.42578125" style="23" customWidth="1"/>
    <col min="4" max="4" width="34.7109375" style="15" customWidth="1"/>
    <col min="5" max="5" width="52.42578125" style="23" bestFit="1" customWidth="1"/>
    <col min="6" max="6" width="14.5703125" style="23" bestFit="1" customWidth="1"/>
    <col min="7" max="7" width="11.5703125" style="52" customWidth="1"/>
    <col min="8" max="8" width="8.7109375" style="53" bestFit="1" customWidth="1"/>
    <col min="9" max="9" width="20.7109375" style="23" customWidth="1"/>
    <col min="10" max="10" width="9.140625" style="23"/>
    <col min="11" max="11" width="10.5703125" customWidth="1"/>
    <col min="12" max="12" width="10.7109375" customWidth="1"/>
    <col min="13" max="13" width="10.7109375" style="23" customWidth="1"/>
    <col min="14" max="14" width="11" bestFit="1" customWidth="1"/>
    <col min="15" max="15" width="11.42578125" bestFit="1" customWidth="1"/>
    <col min="17" max="17" width="12.42578125" bestFit="1" customWidth="1"/>
    <col min="18" max="18" width="11.42578125" bestFit="1" customWidth="1"/>
    <col min="19" max="19" width="12.42578125" bestFit="1" customWidth="1"/>
  </cols>
  <sheetData>
    <row r="1" spans="1:15" s="11" customFormat="1" ht="75" x14ac:dyDescent="0.25">
      <c r="A1" s="45" t="s">
        <v>824</v>
      </c>
      <c r="B1" s="45" t="s">
        <v>1011</v>
      </c>
      <c r="C1" s="45" t="s">
        <v>229</v>
      </c>
      <c r="D1" s="45" t="s">
        <v>340</v>
      </c>
      <c r="E1" s="45" t="s">
        <v>5</v>
      </c>
      <c r="F1" s="45" t="s">
        <v>31</v>
      </c>
      <c r="G1" s="67" t="s">
        <v>351</v>
      </c>
      <c r="H1" s="68" t="s">
        <v>825</v>
      </c>
      <c r="I1" s="45" t="s">
        <v>816</v>
      </c>
      <c r="J1" s="45"/>
      <c r="M1" s="45"/>
    </row>
    <row r="2" spans="1:15" s="29" customFormat="1" ht="15.75" thickBot="1" x14ac:dyDescent="0.3">
      <c r="A2" s="41">
        <v>1</v>
      </c>
      <c r="B2" s="71" t="s">
        <v>353</v>
      </c>
      <c r="C2" s="46" t="s">
        <v>250</v>
      </c>
      <c r="D2" s="46" t="s">
        <v>322</v>
      </c>
      <c r="E2" s="46" t="s">
        <v>352</v>
      </c>
      <c r="F2" s="48">
        <v>41950</v>
      </c>
      <c r="G2" s="66">
        <v>11425</v>
      </c>
      <c r="H2" s="50">
        <v>4.0740740740740746E-3</v>
      </c>
      <c r="I2" s="46" t="s">
        <v>48</v>
      </c>
      <c r="J2" s="46"/>
      <c r="M2" s="46"/>
    </row>
    <row r="3" spans="1:15" s="29" customFormat="1" ht="30.75" thickBot="1" x14ac:dyDescent="0.3">
      <c r="A3" s="42">
        <v>2</v>
      </c>
      <c r="B3" s="72" t="s">
        <v>354</v>
      </c>
      <c r="C3" s="23" t="s">
        <v>285</v>
      </c>
      <c r="D3" s="15" t="s">
        <v>330</v>
      </c>
      <c r="E3" s="23" t="s">
        <v>345</v>
      </c>
      <c r="F3" s="51">
        <v>40988</v>
      </c>
      <c r="G3" s="52">
        <v>6275</v>
      </c>
      <c r="H3" s="53">
        <v>2.5925925925925925E-3</v>
      </c>
      <c r="I3" s="23" t="s">
        <v>346</v>
      </c>
      <c r="J3" s="46"/>
      <c r="K3" s="177" t="s">
        <v>942</v>
      </c>
      <c r="L3" s="178"/>
      <c r="M3" s="143"/>
      <c r="N3" s="151" t="s">
        <v>1087</v>
      </c>
      <c r="O3" s="150" t="s">
        <v>1086</v>
      </c>
    </row>
    <row r="4" spans="1:15" s="29" customFormat="1" x14ac:dyDescent="0.25">
      <c r="A4" s="41">
        <v>3</v>
      </c>
      <c r="B4" s="23" t="s">
        <v>357</v>
      </c>
      <c r="C4" s="23" t="s">
        <v>285</v>
      </c>
      <c r="D4" s="15" t="s">
        <v>355</v>
      </c>
      <c r="E4" s="24" t="s">
        <v>356</v>
      </c>
      <c r="F4" s="51">
        <v>40815</v>
      </c>
      <c r="G4" s="52">
        <v>4764</v>
      </c>
      <c r="H4" s="53">
        <v>9.3750000000000007E-4</v>
      </c>
      <c r="I4" s="23" t="s">
        <v>346</v>
      </c>
      <c r="J4" s="46"/>
      <c r="K4" s="106" t="s">
        <v>943</v>
      </c>
      <c r="L4" s="107">
        <f>SUM(H2:H41)</f>
        <v>0.11716435185185185</v>
      </c>
      <c r="M4" s="133"/>
      <c r="N4" s="152">
        <v>1</v>
      </c>
      <c r="O4" s="156">
        <v>40</v>
      </c>
    </row>
    <row r="5" spans="1:15" s="29" customFormat="1" x14ac:dyDescent="0.25">
      <c r="A5" s="42">
        <v>4</v>
      </c>
      <c r="B5" s="23" t="s">
        <v>358</v>
      </c>
      <c r="C5" s="23" t="s">
        <v>285</v>
      </c>
      <c r="D5" s="15" t="s">
        <v>359</v>
      </c>
      <c r="E5" s="23" t="s">
        <v>360</v>
      </c>
      <c r="F5" s="51">
        <v>40815</v>
      </c>
      <c r="G5" s="52">
        <v>4545</v>
      </c>
      <c r="H5" s="53">
        <v>7.8703703703703705E-4</v>
      </c>
      <c r="I5" s="23" t="s">
        <v>346</v>
      </c>
      <c r="J5" s="46"/>
      <c r="K5" s="106" t="s">
        <v>1034</v>
      </c>
      <c r="L5" s="107">
        <f>SUM(H42:H80)</f>
        <v>0.19282407407407401</v>
      </c>
      <c r="M5" s="133"/>
      <c r="N5" s="153">
        <v>2</v>
      </c>
      <c r="O5" s="157">
        <v>39</v>
      </c>
    </row>
    <row r="6" spans="1:15" s="29" customFormat="1" ht="15.75" thickBot="1" x14ac:dyDescent="0.3">
      <c r="A6" s="41">
        <v>5</v>
      </c>
      <c r="B6" s="23" t="s">
        <v>361</v>
      </c>
      <c r="C6" s="23" t="s">
        <v>250</v>
      </c>
      <c r="D6" s="15" t="s">
        <v>112</v>
      </c>
      <c r="E6" s="23" t="s">
        <v>88</v>
      </c>
      <c r="F6" s="51">
        <v>41554</v>
      </c>
      <c r="G6" s="52">
        <v>4090</v>
      </c>
      <c r="H6" s="53">
        <v>1.261574074074074E-3</v>
      </c>
      <c r="I6" s="23" t="s">
        <v>48</v>
      </c>
      <c r="J6" s="46"/>
      <c r="K6" s="108" t="s">
        <v>1033</v>
      </c>
      <c r="L6" s="109">
        <f>SUM(H81:H120)</f>
        <v>0.52932870370370355</v>
      </c>
      <c r="M6" s="133"/>
      <c r="N6" s="154">
        <v>3</v>
      </c>
      <c r="O6" s="155">
        <v>40</v>
      </c>
    </row>
    <row r="7" spans="1:15" s="29" customFormat="1" ht="15.75" thickBot="1" x14ac:dyDescent="0.3">
      <c r="A7" s="42">
        <v>6</v>
      </c>
      <c r="B7" s="23" t="s">
        <v>364</v>
      </c>
      <c r="C7" s="23" t="s">
        <v>285</v>
      </c>
      <c r="D7" s="15" t="s">
        <v>365</v>
      </c>
      <c r="E7" s="23" t="s">
        <v>366</v>
      </c>
      <c r="F7" s="51">
        <v>41842</v>
      </c>
      <c r="G7" s="52">
        <v>3713</v>
      </c>
      <c r="H7" s="53">
        <v>2.488425925925926E-3</v>
      </c>
      <c r="I7" s="23" t="s">
        <v>45</v>
      </c>
      <c r="J7" s="46"/>
      <c r="M7" s="46"/>
      <c r="N7" s="149" t="s">
        <v>1082</v>
      </c>
      <c r="O7" s="150">
        <f>SUM(O4:O6)</f>
        <v>119</v>
      </c>
    </row>
    <row r="8" spans="1:15" s="29" customFormat="1" ht="15.75" thickBot="1" x14ac:dyDescent="0.3">
      <c r="A8" s="41">
        <v>7</v>
      </c>
      <c r="B8" s="72" t="s">
        <v>362</v>
      </c>
      <c r="C8" s="23" t="s">
        <v>273</v>
      </c>
      <c r="D8" s="15" t="s">
        <v>325</v>
      </c>
      <c r="E8" s="23" t="s">
        <v>363</v>
      </c>
      <c r="F8" s="51">
        <v>41394</v>
      </c>
      <c r="G8" s="52">
        <v>3238</v>
      </c>
      <c r="H8" s="53">
        <v>5.9027777777777778E-4</v>
      </c>
      <c r="I8" s="23" t="s">
        <v>346</v>
      </c>
      <c r="J8" s="46"/>
      <c r="M8" s="46"/>
    </row>
    <row r="9" spans="1:15" s="29" customFormat="1" ht="15.75" thickBot="1" x14ac:dyDescent="0.3">
      <c r="A9" s="42">
        <v>8</v>
      </c>
      <c r="B9" s="46" t="s">
        <v>592</v>
      </c>
      <c r="C9" s="23" t="s">
        <v>250</v>
      </c>
      <c r="D9" s="15" t="s">
        <v>616</v>
      </c>
      <c r="E9" s="23" t="s">
        <v>634</v>
      </c>
      <c r="F9" s="51">
        <v>41554</v>
      </c>
      <c r="G9" s="52">
        <v>2538</v>
      </c>
      <c r="H9" s="53">
        <v>1.7245370370370372E-3</v>
      </c>
      <c r="I9" s="23" t="s">
        <v>48</v>
      </c>
      <c r="J9" s="46"/>
      <c r="K9" s="179" t="s">
        <v>944</v>
      </c>
      <c r="L9" s="180"/>
      <c r="M9" s="131"/>
    </row>
    <row r="10" spans="1:15" s="29" customFormat="1" ht="30" x14ac:dyDescent="0.25">
      <c r="A10" s="41">
        <v>9</v>
      </c>
      <c r="B10" s="23" t="s">
        <v>367</v>
      </c>
      <c r="C10" s="23" t="s">
        <v>285</v>
      </c>
      <c r="D10" s="15" t="s">
        <v>368</v>
      </c>
      <c r="E10" s="23" t="s">
        <v>369</v>
      </c>
      <c r="F10" s="51">
        <v>40815</v>
      </c>
      <c r="G10" s="52">
        <v>2515</v>
      </c>
      <c r="H10" s="53">
        <v>6.4814814814814813E-4</v>
      </c>
      <c r="I10" s="23" t="s">
        <v>346</v>
      </c>
      <c r="J10" s="46"/>
      <c r="K10" s="110" t="s">
        <v>943</v>
      </c>
      <c r="L10" s="111">
        <f>AVERAGE(H2:H41)</f>
        <v>2.9291087962962964E-3</v>
      </c>
      <c r="M10" s="133"/>
    </row>
    <row r="11" spans="1:15" s="29" customFormat="1" ht="29.25" customHeight="1" x14ac:dyDescent="0.25">
      <c r="A11" s="42">
        <v>10</v>
      </c>
      <c r="B11" s="23" t="s">
        <v>370</v>
      </c>
      <c r="C11" s="23" t="s">
        <v>285</v>
      </c>
      <c r="D11" s="15" t="s">
        <v>371</v>
      </c>
      <c r="E11" s="23" t="s">
        <v>372</v>
      </c>
      <c r="F11" s="51">
        <v>40834</v>
      </c>
      <c r="G11" s="52">
        <v>1226</v>
      </c>
      <c r="H11" s="53">
        <v>1.0995370370370371E-3</v>
      </c>
      <c r="I11" s="23" t="s">
        <v>346</v>
      </c>
      <c r="J11" s="46"/>
      <c r="K11" s="106" t="s">
        <v>1034</v>
      </c>
      <c r="L11" s="107">
        <f>AVERAGE(H42:H80)</f>
        <v>4.9442070275403588E-3</v>
      </c>
      <c r="M11" s="133"/>
    </row>
    <row r="12" spans="1:15" s="29" customFormat="1" ht="29.25" customHeight="1" thickBot="1" x14ac:dyDescent="0.3">
      <c r="A12" s="41">
        <v>11</v>
      </c>
      <c r="B12" s="23" t="s">
        <v>373</v>
      </c>
      <c r="C12" s="23" t="s">
        <v>285</v>
      </c>
      <c r="D12" s="15" t="s">
        <v>374</v>
      </c>
      <c r="E12" s="23" t="s">
        <v>375</v>
      </c>
      <c r="F12" s="51">
        <v>42100</v>
      </c>
      <c r="G12" s="52">
        <v>1189</v>
      </c>
      <c r="H12" s="53">
        <v>4.155092592592593E-3</v>
      </c>
      <c r="I12" s="23" t="s">
        <v>45</v>
      </c>
      <c r="J12" s="46"/>
      <c r="K12" s="108" t="s">
        <v>1033</v>
      </c>
      <c r="L12" s="109">
        <f>AVERAGE(H81:H120)</f>
        <v>1.3233217592592588E-2</v>
      </c>
      <c r="M12" s="133"/>
    </row>
    <row r="13" spans="1:15" s="29" customFormat="1" x14ac:dyDescent="0.25">
      <c r="A13" s="42">
        <v>12</v>
      </c>
      <c r="B13" s="23" t="s">
        <v>612</v>
      </c>
      <c r="C13" s="23" t="s">
        <v>273</v>
      </c>
      <c r="D13" s="15" t="s">
        <v>656</v>
      </c>
      <c r="E13" s="23" t="s">
        <v>657</v>
      </c>
      <c r="F13" s="51">
        <v>41869</v>
      </c>
      <c r="G13" s="52">
        <v>1103</v>
      </c>
      <c r="H13" s="53">
        <v>1.0995370370370371E-3</v>
      </c>
      <c r="I13" s="23" t="s">
        <v>346</v>
      </c>
      <c r="J13" s="46"/>
      <c r="M13" s="46"/>
    </row>
    <row r="14" spans="1:15" s="29" customFormat="1" ht="30" x14ac:dyDescent="0.25">
      <c r="A14" s="41">
        <v>13</v>
      </c>
      <c r="B14" s="23" t="s">
        <v>376</v>
      </c>
      <c r="C14" s="23" t="s">
        <v>285</v>
      </c>
      <c r="D14" s="15" t="s">
        <v>377</v>
      </c>
      <c r="E14" s="23" t="s">
        <v>378</v>
      </c>
      <c r="F14" s="51">
        <v>40569</v>
      </c>
      <c r="G14" s="52">
        <v>1040</v>
      </c>
      <c r="H14" s="53">
        <v>7.291666666666667E-4</v>
      </c>
      <c r="I14" s="23" t="s">
        <v>346</v>
      </c>
      <c r="J14" s="46"/>
      <c r="M14" s="46"/>
    </row>
    <row r="15" spans="1:15" s="29" customFormat="1" ht="30" x14ac:dyDescent="0.25">
      <c r="A15" s="42">
        <v>14</v>
      </c>
      <c r="B15" s="71" t="s">
        <v>663</v>
      </c>
      <c r="C15" s="46" t="s">
        <v>233</v>
      </c>
      <c r="D15" s="46" t="s">
        <v>320</v>
      </c>
      <c r="E15" s="47" t="s">
        <v>682</v>
      </c>
      <c r="F15" s="48">
        <v>42440</v>
      </c>
      <c r="G15" s="49">
        <v>996</v>
      </c>
      <c r="H15" s="50">
        <v>1.1377314814814814E-2</v>
      </c>
      <c r="I15" s="46" t="s">
        <v>45</v>
      </c>
      <c r="J15" s="46"/>
      <c r="M15" s="46"/>
    </row>
    <row r="16" spans="1:15" s="29" customFormat="1" x14ac:dyDescent="0.25">
      <c r="A16" s="41">
        <v>15</v>
      </c>
      <c r="B16" s="23" t="s">
        <v>593</v>
      </c>
      <c r="C16" s="23" t="s">
        <v>250</v>
      </c>
      <c r="D16" s="15" t="s">
        <v>617</v>
      </c>
      <c r="E16" s="23" t="s">
        <v>635</v>
      </c>
      <c r="F16" s="51">
        <v>41554</v>
      </c>
      <c r="G16" s="52">
        <v>842</v>
      </c>
      <c r="H16" s="53">
        <v>7.8703703703703705E-4</v>
      </c>
      <c r="I16" s="23" t="s">
        <v>48</v>
      </c>
      <c r="J16" s="46"/>
      <c r="M16" s="46"/>
    </row>
    <row r="17" spans="1:13" s="29" customFormat="1" ht="30" x14ac:dyDescent="0.25">
      <c r="A17" s="42">
        <v>16</v>
      </c>
      <c r="B17" s="46" t="s">
        <v>594</v>
      </c>
      <c r="C17" s="23" t="s">
        <v>250</v>
      </c>
      <c r="D17" s="15" t="s">
        <v>618</v>
      </c>
      <c r="E17" s="23" t="s">
        <v>636</v>
      </c>
      <c r="F17" s="51">
        <v>42300</v>
      </c>
      <c r="G17" s="52">
        <v>828</v>
      </c>
      <c r="H17" s="53">
        <v>1.9791666666666668E-3</v>
      </c>
      <c r="I17" s="23" t="s">
        <v>48</v>
      </c>
      <c r="J17" s="46"/>
      <c r="M17" s="46"/>
    </row>
    <row r="18" spans="1:13" s="29" customFormat="1" ht="26.25" customHeight="1" x14ac:dyDescent="0.25">
      <c r="A18" s="41">
        <v>17</v>
      </c>
      <c r="B18" s="23" t="s">
        <v>387</v>
      </c>
      <c r="C18" s="23" t="s">
        <v>285</v>
      </c>
      <c r="D18" s="15" t="s">
        <v>379</v>
      </c>
      <c r="E18" s="23" t="s">
        <v>380</v>
      </c>
      <c r="F18" s="51">
        <v>41991</v>
      </c>
      <c r="G18" s="52">
        <v>783</v>
      </c>
      <c r="H18" s="53">
        <v>2.627314814814815E-3</v>
      </c>
      <c r="I18" s="23" t="s">
        <v>45</v>
      </c>
      <c r="J18" s="46"/>
      <c r="M18" s="46"/>
    </row>
    <row r="19" spans="1:13" x14ac:dyDescent="0.25">
      <c r="A19" s="42">
        <v>18</v>
      </c>
      <c r="B19" s="23" t="s">
        <v>595</v>
      </c>
      <c r="C19" s="23" t="s">
        <v>250</v>
      </c>
      <c r="D19" s="15" t="s">
        <v>619</v>
      </c>
      <c r="E19" s="24" t="s">
        <v>637</v>
      </c>
      <c r="F19" s="51">
        <v>41750</v>
      </c>
      <c r="G19" s="52">
        <v>732</v>
      </c>
      <c r="H19" s="53">
        <v>1.042824074074074E-2</v>
      </c>
      <c r="I19" s="23" t="s">
        <v>48</v>
      </c>
    </row>
    <row r="20" spans="1:13" ht="30" x14ac:dyDescent="0.25">
      <c r="A20" s="41">
        <v>19</v>
      </c>
      <c r="B20" s="23" t="s">
        <v>388</v>
      </c>
      <c r="C20" s="23" t="s">
        <v>285</v>
      </c>
      <c r="D20" s="15" t="s">
        <v>381</v>
      </c>
      <c r="E20" s="23" t="s">
        <v>382</v>
      </c>
      <c r="F20" s="51">
        <v>41890</v>
      </c>
      <c r="G20" s="52">
        <v>685</v>
      </c>
      <c r="H20" s="53">
        <v>2.7314814814814819E-3</v>
      </c>
      <c r="I20" s="23" t="s">
        <v>45</v>
      </c>
    </row>
    <row r="21" spans="1:13" x14ac:dyDescent="0.25">
      <c r="A21" s="42">
        <v>20</v>
      </c>
      <c r="B21" s="23" t="s">
        <v>389</v>
      </c>
      <c r="C21" s="23" t="s">
        <v>285</v>
      </c>
      <c r="D21" s="15" t="s">
        <v>383</v>
      </c>
      <c r="E21" s="23" t="s">
        <v>384</v>
      </c>
      <c r="F21" s="51">
        <v>41942</v>
      </c>
      <c r="G21" s="52">
        <v>639</v>
      </c>
      <c r="H21" s="53">
        <v>3.9699074074074072E-3</v>
      </c>
      <c r="I21" s="23" t="s">
        <v>45</v>
      </c>
    </row>
    <row r="22" spans="1:13" ht="30" x14ac:dyDescent="0.25">
      <c r="A22" s="41">
        <v>21</v>
      </c>
      <c r="B22" s="23" t="s">
        <v>390</v>
      </c>
      <c r="C22" s="23" t="s">
        <v>285</v>
      </c>
      <c r="D22" s="15" t="s">
        <v>385</v>
      </c>
      <c r="E22" s="23" t="s">
        <v>386</v>
      </c>
      <c r="F22" s="51">
        <v>42086</v>
      </c>
      <c r="G22" s="52">
        <v>579</v>
      </c>
      <c r="H22" s="53">
        <v>3.1597222222222222E-3</v>
      </c>
      <c r="I22" s="23" t="s">
        <v>45</v>
      </c>
    </row>
    <row r="23" spans="1:13" ht="30" x14ac:dyDescent="0.25">
      <c r="A23" s="42">
        <v>22</v>
      </c>
      <c r="B23" s="46" t="s">
        <v>596</v>
      </c>
      <c r="C23" s="23" t="s">
        <v>250</v>
      </c>
      <c r="D23" s="15" t="s">
        <v>620</v>
      </c>
      <c r="E23" s="23" t="s">
        <v>638</v>
      </c>
      <c r="F23" s="51">
        <v>40584</v>
      </c>
      <c r="G23" s="52">
        <v>554</v>
      </c>
      <c r="H23" s="53">
        <v>4.363425925925926E-3</v>
      </c>
      <c r="I23" s="23" t="s">
        <v>48</v>
      </c>
    </row>
    <row r="24" spans="1:13" ht="30" x14ac:dyDescent="0.25">
      <c r="A24" s="41">
        <v>23</v>
      </c>
      <c r="B24" s="46" t="s">
        <v>664</v>
      </c>
      <c r="C24" s="46" t="s">
        <v>233</v>
      </c>
      <c r="D24" s="46" t="s">
        <v>673</v>
      </c>
      <c r="E24" s="46" t="s">
        <v>683</v>
      </c>
      <c r="F24" s="48">
        <v>41884</v>
      </c>
      <c r="G24" s="49">
        <v>548</v>
      </c>
      <c r="H24" s="50">
        <v>3.8657407407407408E-3</v>
      </c>
      <c r="I24" s="46" t="s">
        <v>45</v>
      </c>
      <c r="J24" s="46"/>
    </row>
    <row r="25" spans="1:13" ht="45" x14ac:dyDescent="0.25">
      <c r="A25" s="42">
        <v>24</v>
      </c>
      <c r="B25" s="23" t="s">
        <v>415</v>
      </c>
      <c r="C25" s="23" t="s">
        <v>285</v>
      </c>
      <c r="D25" s="15" t="s">
        <v>391</v>
      </c>
      <c r="E25" s="23" t="s">
        <v>392</v>
      </c>
      <c r="F25" s="51">
        <v>41871</v>
      </c>
      <c r="G25" s="52">
        <v>537</v>
      </c>
      <c r="H25" s="53">
        <v>1.8981481481481482E-3</v>
      </c>
      <c r="I25" s="23" t="s">
        <v>45</v>
      </c>
    </row>
    <row r="26" spans="1:13" ht="42" customHeight="1" x14ac:dyDescent="0.25">
      <c r="A26" s="41">
        <v>25</v>
      </c>
      <c r="B26" s="23" t="s">
        <v>597</v>
      </c>
      <c r="C26" s="23" t="s">
        <v>250</v>
      </c>
      <c r="D26" s="15" t="s">
        <v>621</v>
      </c>
      <c r="E26" s="23" t="s">
        <v>639</v>
      </c>
      <c r="F26" s="51">
        <v>41554</v>
      </c>
      <c r="G26" s="52">
        <v>500</v>
      </c>
      <c r="H26" s="53">
        <v>1.6435185185185183E-3</v>
      </c>
      <c r="I26" s="23" t="s">
        <v>48</v>
      </c>
    </row>
    <row r="27" spans="1:13" ht="45" x14ac:dyDescent="0.25">
      <c r="A27" s="42">
        <v>26</v>
      </c>
      <c r="B27" s="23" t="s">
        <v>416</v>
      </c>
      <c r="C27" s="23" t="s">
        <v>285</v>
      </c>
      <c r="D27" s="15" t="s">
        <v>393</v>
      </c>
      <c r="E27" s="23" t="s">
        <v>394</v>
      </c>
      <c r="F27" s="51">
        <v>41871</v>
      </c>
      <c r="G27" s="52">
        <v>491</v>
      </c>
      <c r="H27" s="53">
        <v>1.7592592592592592E-3</v>
      </c>
      <c r="I27" s="23" t="s">
        <v>45</v>
      </c>
      <c r="J27" s="46"/>
    </row>
    <row r="28" spans="1:13" ht="30" x14ac:dyDescent="0.25">
      <c r="A28" s="41">
        <v>27</v>
      </c>
      <c r="B28" s="23" t="s">
        <v>417</v>
      </c>
      <c r="C28" s="23" t="s">
        <v>285</v>
      </c>
      <c r="D28" s="15" t="s">
        <v>395</v>
      </c>
      <c r="E28" s="23" t="s">
        <v>396</v>
      </c>
      <c r="F28" s="51">
        <v>41025</v>
      </c>
      <c r="G28" s="52">
        <v>478</v>
      </c>
      <c r="H28" s="53">
        <v>2.4074074074074076E-3</v>
      </c>
      <c r="I28" s="23" t="s">
        <v>346</v>
      </c>
    </row>
    <row r="29" spans="1:13" ht="30" x14ac:dyDescent="0.25">
      <c r="A29" s="42">
        <v>28</v>
      </c>
      <c r="B29" s="23" t="s">
        <v>418</v>
      </c>
      <c r="C29" s="23" t="s">
        <v>285</v>
      </c>
      <c r="D29" s="15" t="s">
        <v>397</v>
      </c>
      <c r="E29" s="23" t="s">
        <v>398</v>
      </c>
      <c r="F29" s="51">
        <v>40521</v>
      </c>
      <c r="G29" s="52">
        <v>405</v>
      </c>
      <c r="H29" s="53">
        <v>1.689814814814815E-3</v>
      </c>
      <c r="I29" s="23" t="s">
        <v>346</v>
      </c>
    </row>
    <row r="30" spans="1:13" ht="45" x14ac:dyDescent="0.25">
      <c r="A30" s="41">
        <v>29</v>
      </c>
      <c r="B30" s="46" t="s">
        <v>598</v>
      </c>
      <c r="C30" s="23" t="s">
        <v>250</v>
      </c>
      <c r="D30" s="15" t="s">
        <v>622</v>
      </c>
      <c r="E30" s="24" t="s">
        <v>640</v>
      </c>
      <c r="F30" s="51">
        <v>41311</v>
      </c>
      <c r="G30" s="52">
        <v>402</v>
      </c>
      <c r="H30" s="53">
        <v>2.390046296296296E-2</v>
      </c>
      <c r="I30" s="23" t="s">
        <v>48</v>
      </c>
    </row>
    <row r="31" spans="1:13" x14ac:dyDescent="0.25">
      <c r="A31" s="42">
        <v>30</v>
      </c>
      <c r="B31" s="23" t="s">
        <v>420</v>
      </c>
      <c r="C31" s="23" t="s">
        <v>285</v>
      </c>
      <c r="D31" s="15" t="s">
        <v>401</v>
      </c>
      <c r="E31" s="23" t="s">
        <v>402</v>
      </c>
      <c r="F31" s="51">
        <v>41024</v>
      </c>
      <c r="G31" s="52">
        <v>353</v>
      </c>
      <c r="H31" s="53">
        <v>8.449074074074075E-4</v>
      </c>
      <c r="I31" s="23" t="s">
        <v>346</v>
      </c>
    </row>
    <row r="32" spans="1:13" ht="30" x14ac:dyDescent="0.25">
      <c r="A32" s="41">
        <v>31</v>
      </c>
      <c r="B32" s="23" t="s">
        <v>421</v>
      </c>
      <c r="C32" s="23" t="s">
        <v>285</v>
      </c>
      <c r="D32" s="15" t="s">
        <v>403</v>
      </c>
      <c r="E32" s="23" t="s">
        <v>404</v>
      </c>
      <c r="F32" s="51">
        <v>40450</v>
      </c>
      <c r="G32" s="52">
        <v>332</v>
      </c>
      <c r="H32" s="53">
        <v>1.2962962962962963E-3</v>
      </c>
      <c r="I32" s="23" t="s">
        <v>346</v>
      </c>
    </row>
    <row r="33" spans="1:10" x14ac:dyDescent="0.25">
      <c r="A33" s="42">
        <v>32</v>
      </c>
      <c r="B33" s="23" t="s">
        <v>422</v>
      </c>
      <c r="C33" s="23" t="s">
        <v>285</v>
      </c>
      <c r="D33" s="15" t="s">
        <v>405</v>
      </c>
      <c r="E33" s="23" t="s">
        <v>406</v>
      </c>
      <c r="F33" s="51">
        <v>41025</v>
      </c>
      <c r="G33" s="52">
        <v>329</v>
      </c>
      <c r="H33" s="53">
        <v>9.4907407407407408E-4</v>
      </c>
      <c r="I33" s="23" t="s">
        <v>346</v>
      </c>
      <c r="J33" s="54"/>
    </row>
    <row r="34" spans="1:10" ht="30" x14ac:dyDescent="0.25">
      <c r="A34" s="41">
        <v>33</v>
      </c>
      <c r="B34" s="23" t="s">
        <v>423</v>
      </c>
      <c r="C34" s="23" t="s">
        <v>285</v>
      </c>
      <c r="D34" s="15" t="s">
        <v>407</v>
      </c>
      <c r="E34" s="23" t="s">
        <v>408</v>
      </c>
      <c r="F34" s="51">
        <v>41624</v>
      </c>
      <c r="G34" s="52">
        <v>310</v>
      </c>
      <c r="H34" s="53">
        <v>1.0995370370370371E-3</v>
      </c>
      <c r="I34" s="23" t="s">
        <v>45</v>
      </c>
    </row>
    <row r="35" spans="1:10" x14ac:dyDescent="0.25">
      <c r="A35" s="42">
        <v>34</v>
      </c>
      <c r="B35" s="71" t="s">
        <v>735</v>
      </c>
      <c r="C35" s="46" t="s">
        <v>271</v>
      </c>
      <c r="D35" s="46" t="s">
        <v>324</v>
      </c>
      <c r="E35" s="46" t="s">
        <v>764</v>
      </c>
      <c r="F35" s="48">
        <v>42298</v>
      </c>
      <c r="G35" s="49">
        <v>295</v>
      </c>
      <c r="H35" s="50">
        <v>1.7592592592592592E-3</v>
      </c>
      <c r="I35" s="46" t="s">
        <v>346</v>
      </c>
      <c r="J35" s="46"/>
    </row>
    <row r="36" spans="1:10" ht="45" x14ac:dyDescent="0.25">
      <c r="A36" s="41">
        <v>35</v>
      </c>
      <c r="B36" s="23" t="s">
        <v>424</v>
      </c>
      <c r="C36" s="23" t="s">
        <v>285</v>
      </c>
      <c r="D36" s="15" t="s">
        <v>409</v>
      </c>
      <c r="E36" s="23" t="s">
        <v>410</v>
      </c>
      <c r="F36" s="51">
        <v>41886</v>
      </c>
      <c r="G36" s="52">
        <v>272</v>
      </c>
      <c r="H36" s="53">
        <v>2.9976851851851848E-3</v>
      </c>
      <c r="I36" s="23" t="s">
        <v>45</v>
      </c>
      <c r="J36" s="46"/>
    </row>
    <row r="37" spans="1:10" ht="30" x14ac:dyDescent="0.25">
      <c r="A37" s="42">
        <v>36</v>
      </c>
      <c r="B37" s="23" t="s">
        <v>425</v>
      </c>
      <c r="C37" s="23" t="s">
        <v>285</v>
      </c>
      <c r="D37" s="15" t="s">
        <v>411</v>
      </c>
      <c r="E37" s="23" t="s">
        <v>412</v>
      </c>
      <c r="F37" s="51">
        <v>40476</v>
      </c>
      <c r="G37" s="52">
        <v>259</v>
      </c>
      <c r="H37" s="53">
        <v>1.3194444444444443E-3</v>
      </c>
      <c r="I37" s="23" t="s">
        <v>346</v>
      </c>
    </row>
    <row r="38" spans="1:10" x14ac:dyDescent="0.25">
      <c r="A38" s="41">
        <v>37</v>
      </c>
      <c r="B38" s="23" t="s">
        <v>426</v>
      </c>
      <c r="C38" s="23" t="s">
        <v>285</v>
      </c>
      <c r="D38" s="15" t="s">
        <v>413</v>
      </c>
      <c r="E38" s="23" t="s">
        <v>414</v>
      </c>
      <c r="F38" s="51">
        <v>41024</v>
      </c>
      <c r="G38" s="52">
        <v>255</v>
      </c>
      <c r="H38" s="53">
        <v>9.2592592592592585E-4</v>
      </c>
      <c r="I38" s="23" t="s">
        <v>346</v>
      </c>
    </row>
    <row r="39" spans="1:10" ht="30" x14ac:dyDescent="0.25">
      <c r="A39" s="42">
        <v>38</v>
      </c>
      <c r="B39" s="71" t="s">
        <v>779</v>
      </c>
      <c r="C39" s="46" t="s">
        <v>277</v>
      </c>
      <c r="D39" s="46" t="s">
        <v>327</v>
      </c>
      <c r="E39" s="46" t="s">
        <v>801</v>
      </c>
      <c r="F39" s="48">
        <v>40668</v>
      </c>
      <c r="G39" s="49">
        <v>252</v>
      </c>
      <c r="H39" s="50">
        <v>1.5046296296296294E-3</v>
      </c>
      <c r="I39" s="46" t="s">
        <v>45</v>
      </c>
      <c r="J39" s="46"/>
    </row>
    <row r="40" spans="1:10" x14ac:dyDescent="0.25">
      <c r="A40" s="41">
        <v>39</v>
      </c>
      <c r="B40" s="23" t="s">
        <v>483</v>
      </c>
      <c r="C40" s="23" t="s">
        <v>285</v>
      </c>
      <c r="D40" s="15" t="s">
        <v>427</v>
      </c>
      <c r="E40" s="23" t="s">
        <v>439</v>
      </c>
      <c r="F40" s="51">
        <v>40863</v>
      </c>
      <c r="G40" s="52">
        <v>251</v>
      </c>
      <c r="H40" s="53">
        <v>2.8240740740740739E-3</v>
      </c>
      <c r="I40" s="23" t="s">
        <v>346</v>
      </c>
    </row>
    <row r="41" spans="1:10" ht="27" customHeight="1" x14ac:dyDescent="0.25">
      <c r="A41" s="42">
        <v>40</v>
      </c>
      <c r="B41" s="23" t="s">
        <v>484</v>
      </c>
      <c r="C41" s="23" t="s">
        <v>285</v>
      </c>
      <c r="D41" s="15" t="s">
        <v>428</v>
      </c>
      <c r="E41" s="23" t="s">
        <v>440</v>
      </c>
      <c r="F41" s="51">
        <v>41024</v>
      </c>
      <c r="G41" s="52">
        <v>247</v>
      </c>
      <c r="H41" s="53">
        <v>8.6805555555555551E-4</v>
      </c>
      <c r="I41" s="23" t="s">
        <v>346</v>
      </c>
    </row>
    <row r="42" spans="1:10" ht="30" x14ac:dyDescent="0.25">
      <c r="A42" s="39">
        <v>41</v>
      </c>
      <c r="B42" s="23" t="s">
        <v>599</v>
      </c>
      <c r="C42" s="23" t="s">
        <v>250</v>
      </c>
      <c r="D42" s="15" t="s">
        <v>623</v>
      </c>
      <c r="E42" s="23" t="s">
        <v>642</v>
      </c>
      <c r="F42" s="51">
        <v>42229</v>
      </c>
      <c r="G42" s="52">
        <v>220</v>
      </c>
      <c r="H42" s="53">
        <v>1.8750000000000001E-3</v>
      </c>
      <c r="I42" s="23" t="s">
        <v>48</v>
      </c>
    </row>
    <row r="43" spans="1:10" x14ac:dyDescent="0.25">
      <c r="A43" s="40">
        <v>42</v>
      </c>
      <c r="B43" s="23" t="s">
        <v>485</v>
      </c>
      <c r="C43" s="23" t="s">
        <v>285</v>
      </c>
      <c r="D43" s="15" t="s">
        <v>429</v>
      </c>
      <c r="E43" s="23" t="s">
        <v>441</v>
      </c>
      <c r="F43" s="51">
        <v>41024</v>
      </c>
      <c r="G43" s="52">
        <v>204</v>
      </c>
      <c r="H43" s="53">
        <v>7.8703703703703705E-4</v>
      </c>
      <c r="I43" s="23" t="s">
        <v>346</v>
      </c>
      <c r="J43" s="46"/>
    </row>
    <row r="44" spans="1:10" x14ac:dyDescent="0.25">
      <c r="A44" s="39">
        <v>43</v>
      </c>
      <c r="B44" s="23" t="s">
        <v>486</v>
      </c>
      <c r="C44" s="23" t="s">
        <v>285</v>
      </c>
      <c r="D44" s="15" t="s">
        <v>430</v>
      </c>
      <c r="E44" s="23" t="s">
        <v>442</v>
      </c>
      <c r="F44" s="51">
        <v>40490</v>
      </c>
      <c r="G44" s="52">
        <v>198</v>
      </c>
      <c r="H44" s="53">
        <v>1.1342592592592591E-3</v>
      </c>
      <c r="I44" s="23" t="s">
        <v>346</v>
      </c>
      <c r="J44" s="46"/>
    </row>
    <row r="45" spans="1:10" ht="30" x14ac:dyDescent="0.25">
      <c r="A45" s="40">
        <v>44</v>
      </c>
      <c r="B45" s="23" t="s">
        <v>487</v>
      </c>
      <c r="C45" s="23" t="s">
        <v>285</v>
      </c>
      <c r="D45" s="15" t="s">
        <v>431</v>
      </c>
      <c r="E45" s="23" t="s">
        <v>443</v>
      </c>
      <c r="F45" s="51">
        <v>40443</v>
      </c>
      <c r="G45" s="52">
        <v>195</v>
      </c>
      <c r="H45" s="53">
        <v>6.4814814814814813E-4</v>
      </c>
      <c r="I45" s="23" t="s">
        <v>346</v>
      </c>
      <c r="J45" s="46"/>
    </row>
    <row r="46" spans="1:10" ht="30" x14ac:dyDescent="0.25">
      <c r="A46" s="39">
        <v>45</v>
      </c>
      <c r="B46" s="46" t="s">
        <v>780</v>
      </c>
      <c r="C46" s="46" t="s">
        <v>277</v>
      </c>
      <c r="D46" s="46" t="s">
        <v>791</v>
      </c>
      <c r="E46" s="46" t="s">
        <v>802</v>
      </c>
      <c r="F46" s="48">
        <v>40322</v>
      </c>
      <c r="G46" s="49">
        <v>195</v>
      </c>
      <c r="H46" s="50">
        <v>3.472222222222222E-3</v>
      </c>
      <c r="I46" s="46" t="s">
        <v>45</v>
      </c>
      <c r="J46" s="46"/>
    </row>
    <row r="47" spans="1:10" x14ac:dyDescent="0.25">
      <c r="A47" s="40">
        <v>46</v>
      </c>
      <c r="B47" s="46" t="s">
        <v>600</v>
      </c>
      <c r="C47" s="23" t="s">
        <v>250</v>
      </c>
      <c r="D47" s="15" t="s">
        <v>624</v>
      </c>
      <c r="E47" s="23" t="s">
        <v>643</v>
      </c>
      <c r="F47" s="51">
        <v>41663</v>
      </c>
      <c r="G47" s="52">
        <v>194</v>
      </c>
      <c r="H47" s="53">
        <v>1.4699074074074074E-3</v>
      </c>
      <c r="I47" s="23" t="s">
        <v>48</v>
      </c>
      <c r="J47" s="46"/>
    </row>
    <row r="48" spans="1:10" x14ac:dyDescent="0.25">
      <c r="A48" s="39">
        <v>47</v>
      </c>
      <c r="B48" s="23" t="s">
        <v>488</v>
      </c>
      <c r="C48" s="23" t="s">
        <v>285</v>
      </c>
      <c r="D48" s="15" t="s">
        <v>432</v>
      </c>
      <c r="E48" s="23" t="s">
        <v>444</v>
      </c>
      <c r="F48" s="51">
        <v>40709</v>
      </c>
      <c r="G48" s="52">
        <v>194</v>
      </c>
      <c r="H48" s="53">
        <v>4.6180555555555558E-3</v>
      </c>
      <c r="I48" s="23" t="s">
        <v>346</v>
      </c>
    </row>
    <row r="49" spans="1:10" ht="30" x14ac:dyDescent="0.25">
      <c r="A49" s="40">
        <v>48</v>
      </c>
      <c r="B49" s="46" t="s">
        <v>665</v>
      </c>
      <c r="C49" s="46" t="s">
        <v>233</v>
      </c>
      <c r="D49" s="46" t="s">
        <v>674</v>
      </c>
      <c r="E49" s="47" t="s">
        <v>684</v>
      </c>
      <c r="F49" s="48">
        <v>42450</v>
      </c>
      <c r="G49" s="49">
        <v>174</v>
      </c>
      <c r="H49" s="50">
        <v>5.0393518518518511E-2</v>
      </c>
      <c r="I49" s="46" t="s">
        <v>45</v>
      </c>
    </row>
    <row r="50" spans="1:10" ht="60" x14ac:dyDescent="0.25">
      <c r="A50" s="39">
        <v>49</v>
      </c>
      <c r="B50" s="23" t="s">
        <v>489</v>
      </c>
      <c r="C50" s="23" t="s">
        <v>285</v>
      </c>
      <c r="D50" s="15" t="s">
        <v>433</v>
      </c>
      <c r="E50" s="23" t="s">
        <v>445</v>
      </c>
      <c r="F50" s="51">
        <v>41402</v>
      </c>
      <c r="G50" s="52">
        <v>172</v>
      </c>
      <c r="H50" s="53">
        <v>7.0601851851851847E-4</v>
      </c>
      <c r="I50" s="23" t="s">
        <v>45</v>
      </c>
      <c r="J50" s="46"/>
    </row>
    <row r="51" spans="1:10" ht="30" x14ac:dyDescent="0.25">
      <c r="A51" s="40">
        <v>50</v>
      </c>
      <c r="B51" s="23" t="s">
        <v>601</v>
      </c>
      <c r="C51" s="23" t="s">
        <v>250</v>
      </c>
      <c r="D51" s="15" t="s">
        <v>625</v>
      </c>
      <c r="E51" s="23" t="s">
        <v>644</v>
      </c>
      <c r="F51" s="51">
        <v>42353</v>
      </c>
      <c r="G51" s="52">
        <v>172</v>
      </c>
      <c r="H51" s="53">
        <v>2.9861111111111113E-3</v>
      </c>
      <c r="I51" s="23" t="s">
        <v>48</v>
      </c>
    </row>
    <row r="52" spans="1:10" ht="45" x14ac:dyDescent="0.25">
      <c r="A52" s="39">
        <v>51</v>
      </c>
      <c r="B52" s="46" t="s">
        <v>602</v>
      </c>
      <c r="C52" s="23" t="s">
        <v>250</v>
      </c>
      <c r="D52" s="15" t="s">
        <v>626</v>
      </c>
      <c r="E52" s="23" t="s">
        <v>645</v>
      </c>
      <c r="F52" s="51">
        <v>41311</v>
      </c>
      <c r="G52" s="52">
        <v>168</v>
      </c>
      <c r="H52" s="53">
        <v>2.3298611111111107E-2</v>
      </c>
      <c r="I52" s="23" t="s">
        <v>48</v>
      </c>
      <c r="J52" s="46"/>
    </row>
    <row r="53" spans="1:10" ht="45" x14ac:dyDescent="0.25">
      <c r="A53" s="40">
        <v>52</v>
      </c>
      <c r="B53" s="23" t="s">
        <v>603</v>
      </c>
      <c r="C53" s="23" t="s">
        <v>250</v>
      </c>
      <c r="D53" s="15" t="s">
        <v>627</v>
      </c>
      <c r="E53" s="24" t="s">
        <v>647</v>
      </c>
      <c r="F53" s="51">
        <v>42478</v>
      </c>
      <c r="G53" s="52">
        <v>167</v>
      </c>
      <c r="H53" s="53">
        <v>6.3773148148148148E-3</v>
      </c>
      <c r="I53" s="23" t="s">
        <v>346</v>
      </c>
      <c r="J53" s="46"/>
    </row>
    <row r="54" spans="1:10" x14ac:dyDescent="0.25">
      <c r="A54" s="39">
        <v>53</v>
      </c>
      <c r="B54" s="23" t="s">
        <v>491</v>
      </c>
      <c r="C54" s="23" t="s">
        <v>285</v>
      </c>
      <c r="D54" s="15" t="s">
        <v>435</v>
      </c>
      <c r="E54" s="24" t="s">
        <v>447</v>
      </c>
      <c r="F54" s="51">
        <v>41024</v>
      </c>
      <c r="G54" s="52">
        <v>167</v>
      </c>
      <c r="H54" s="53">
        <v>8.2175925925925917E-4</v>
      </c>
      <c r="I54" s="23" t="s">
        <v>346</v>
      </c>
    </row>
    <row r="55" spans="1:10" ht="30" x14ac:dyDescent="0.25">
      <c r="A55" s="40">
        <v>54</v>
      </c>
      <c r="B55" s="46" t="s">
        <v>604</v>
      </c>
      <c r="C55" s="23" t="s">
        <v>250</v>
      </c>
      <c r="D55" s="15" t="s">
        <v>628</v>
      </c>
      <c r="E55" s="24" t="s">
        <v>648</v>
      </c>
      <c r="F55" s="51">
        <v>41248</v>
      </c>
      <c r="G55" s="52">
        <v>166</v>
      </c>
      <c r="H55" s="53">
        <v>6.1921296296296299E-3</v>
      </c>
      <c r="I55" s="23" t="s">
        <v>649</v>
      </c>
    </row>
    <row r="56" spans="1:10" ht="30" x14ac:dyDescent="0.25">
      <c r="A56" s="39">
        <v>55</v>
      </c>
      <c r="B56" s="46" t="s">
        <v>666</v>
      </c>
      <c r="C56" s="46" t="s">
        <v>233</v>
      </c>
      <c r="D56" s="46" t="s">
        <v>675</v>
      </c>
      <c r="E56" s="46" t="s">
        <v>685</v>
      </c>
      <c r="F56" s="48">
        <v>41695</v>
      </c>
      <c r="G56" s="49">
        <v>164</v>
      </c>
      <c r="H56" s="50">
        <v>3.5416666666666665E-3</v>
      </c>
      <c r="I56" s="46" t="s">
        <v>346</v>
      </c>
    </row>
    <row r="57" spans="1:10" ht="30" x14ac:dyDescent="0.25">
      <c r="A57" s="40">
        <v>56</v>
      </c>
      <c r="B57" s="23" t="s">
        <v>605</v>
      </c>
      <c r="C57" s="23" t="s">
        <v>250</v>
      </c>
      <c r="D57" s="15" t="s">
        <v>629</v>
      </c>
      <c r="E57" s="23" t="s">
        <v>650</v>
      </c>
      <c r="F57" s="51">
        <v>40673</v>
      </c>
      <c r="G57" s="52">
        <v>161</v>
      </c>
      <c r="H57" s="53">
        <v>5.5555555555555556E-4</v>
      </c>
      <c r="I57" s="23" t="s">
        <v>51</v>
      </c>
    </row>
    <row r="58" spans="1:10" x14ac:dyDescent="0.25">
      <c r="A58" s="39">
        <v>57</v>
      </c>
      <c r="B58" s="23" t="s">
        <v>493</v>
      </c>
      <c r="C58" s="23" t="s">
        <v>285</v>
      </c>
      <c r="D58" s="15" t="s">
        <v>437</v>
      </c>
      <c r="E58" s="23" t="s">
        <v>449</v>
      </c>
      <c r="F58" s="51">
        <v>40521</v>
      </c>
      <c r="G58" s="52">
        <v>160</v>
      </c>
      <c r="H58" s="53">
        <v>2.1759259259259258E-3</v>
      </c>
      <c r="I58" s="23" t="s">
        <v>346</v>
      </c>
      <c r="J58" s="46"/>
    </row>
    <row r="59" spans="1:10" ht="30" x14ac:dyDescent="0.25">
      <c r="A59" s="40">
        <v>58</v>
      </c>
      <c r="B59" s="23" t="s">
        <v>495</v>
      </c>
      <c r="C59" s="23" t="s">
        <v>285</v>
      </c>
      <c r="D59" s="15" t="s">
        <v>451</v>
      </c>
      <c r="E59" s="23" t="s">
        <v>467</v>
      </c>
      <c r="F59" s="51">
        <v>40878</v>
      </c>
      <c r="G59" s="52">
        <v>152</v>
      </c>
      <c r="H59" s="53">
        <v>9.3750000000000007E-4</v>
      </c>
      <c r="I59" s="23" t="s">
        <v>346</v>
      </c>
      <c r="J59" s="46"/>
    </row>
    <row r="60" spans="1:10" ht="30" x14ac:dyDescent="0.25">
      <c r="A60" s="39">
        <v>59</v>
      </c>
      <c r="B60" s="23" t="s">
        <v>497</v>
      </c>
      <c r="C60" s="23" t="s">
        <v>285</v>
      </c>
      <c r="D60" s="15" t="s">
        <v>453</v>
      </c>
      <c r="E60" s="23" t="s">
        <v>469</v>
      </c>
      <c r="F60" s="51">
        <v>40462</v>
      </c>
      <c r="G60" s="52">
        <v>147</v>
      </c>
      <c r="H60" s="53">
        <v>8.1018518518518516E-4</v>
      </c>
      <c r="I60" s="23" t="s">
        <v>346</v>
      </c>
    </row>
    <row r="61" spans="1:10" ht="45" x14ac:dyDescent="0.25">
      <c r="A61" s="40">
        <v>60</v>
      </c>
      <c r="B61" s="23" t="s">
        <v>613</v>
      </c>
      <c r="C61" s="23" t="s">
        <v>273</v>
      </c>
      <c r="D61" s="15" t="s">
        <v>326</v>
      </c>
      <c r="E61" s="23" t="s">
        <v>658</v>
      </c>
      <c r="F61" s="51">
        <v>41939</v>
      </c>
      <c r="G61" s="52">
        <v>147</v>
      </c>
      <c r="H61" s="53">
        <v>2.8240740740740739E-3</v>
      </c>
      <c r="I61" s="23" t="s">
        <v>346</v>
      </c>
    </row>
    <row r="62" spans="1:10" ht="45" x14ac:dyDescent="0.25">
      <c r="A62" s="39">
        <v>61</v>
      </c>
      <c r="B62" s="46" t="s">
        <v>606</v>
      </c>
      <c r="C62" s="23" t="s">
        <v>250</v>
      </c>
      <c r="D62" s="15" t="s">
        <v>630</v>
      </c>
      <c r="E62" s="23" t="s">
        <v>651</v>
      </c>
      <c r="F62" s="51">
        <v>40091</v>
      </c>
      <c r="G62" s="52">
        <v>141</v>
      </c>
      <c r="H62" s="53">
        <v>6.122685185185185E-3</v>
      </c>
      <c r="I62" s="23" t="s">
        <v>346</v>
      </c>
    </row>
    <row r="63" spans="1:10" ht="30" x14ac:dyDescent="0.25">
      <c r="A63" s="40">
        <v>62</v>
      </c>
      <c r="B63" s="46" t="s">
        <v>781</v>
      </c>
      <c r="C63" s="46" t="s">
        <v>277</v>
      </c>
      <c r="D63" s="46" t="s">
        <v>792</v>
      </c>
      <c r="E63" s="46" t="s">
        <v>803</v>
      </c>
      <c r="F63" s="48">
        <v>41050</v>
      </c>
      <c r="G63" s="49">
        <v>130</v>
      </c>
      <c r="H63" s="50">
        <v>5.7638888888888887E-3</v>
      </c>
      <c r="I63" s="46" t="s">
        <v>45</v>
      </c>
      <c r="J63" s="46"/>
    </row>
    <row r="64" spans="1:10" x14ac:dyDescent="0.25">
      <c r="A64" s="39">
        <v>63</v>
      </c>
      <c r="B64" s="23" t="s">
        <v>499</v>
      </c>
      <c r="C64" s="23" t="s">
        <v>285</v>
      </c>
      <c r="D64" s="15" t="s">
        <v>455</v>
      </c>
      <c r="E64" s="23" t="s">
        <v>471</v>
      </c>
      <c r="F64" s="51">
        <v>41024</v>
      </c>
      <c r="G64" s="52">
        <v>127</v>
      </c>
      <c r="H64" s="53">
        <v>6.3657407407407402E-4</v>
      </c>
      <c r="I64" s="23" t="s">
        <v>346</v>
      </c>
    </row>
    <row r="65" spans="1:10" ht="30" x14ac:dyDescent="0.25">
      <c r="A65" s="40">
        <v>64</v>
      </c>
      <c r="B65" s="23" t="s">
        <v>501</v>
      </c>
      <c r="C65" s="23" t="s">
        <v>285</v>
      </c>
      <c r="D65" s="15" t="s">
        <v>457</v>
      </c>
      <c r="E65" s="23" t="s">
        <v>473</v>
      </c>
      <c r="F65" s="51">
        <v>40569</v>
      </c>
      <c r="G65" s="52">
        <v>123</v>
      </c>
      <c r="H65" s="53">
        <v>6.3657407407407402E-4</v>
      </c>
      <c r="I65" s="23" t="s">
        <v>346</v>
      </c>
    </row>
    <row r="66" spans="1:10" x14ac:dyDescent="0.25">
      <c r="A66" s="39">
        <v>65</v>
      </c>
      <c r="B66" s="46" t="s">
        <v>736</v>
      </c>
      <c r="C66" s="46" t="s">
        <v>271</v>
      </c>
      <c r="D66" s="46" t="s">
        <v>750</v>
      </c>
      <c r="E66" s="46" t="s">
        <v>765</v>
      </c>
      <c r="F66" s="48">
        <v>40884</v>
      </c>
      <c r="G66" s="49">
        <v>114</v>
      </c>
      <c r="H66" s="50">
        <v>3.2870370370370367E-3</v>
      </c>
      <c r="I66" s="46" t="s">
        <v>346</v>
      </c>
    </row>
    <row r="67" spans="1:10" x14ac:dyDescent="0.25">
      <c r="A67" s="40">
        <v>66</v>
      </c>
      <c r="B67" s="46" t="s">
        <v>782</v>
      </c>
      <c r="C67" s="46" t="s">
        <v>277</v>
      </c>
      <c r="D67" s="46" t="s">
        <v>328</v>
      </c>
      <c r="E67" s="46" t="s">
        <v>804</v>
      </c>
      <c r="F67" s="48">
        <v>41530</v>
      </c>
      <c r="G67" s="49">
        <v>113</v>
      </c>
      <c r="H67" s="50">
        <v>2.2222222222222222E-3</v>
      </c>
      <c r="I67" s="46" t="s">
        <v>45</v>
      </c>
      <c r="J67" s="46"/>
    </row>
    <row r="68" spans="1:10" ht="30" x14ac:dyDescent="0.25">
      <c r="A68" s="39">
        <v>67</v>
      </c>
      <c r="B68" s="23" t="s">
        <v>607</v>
      </c>
      <c r="C68" s="23" t="s">
        <v>250</v>
      </c>
      <c r="D68" s="15" t="s">
        <v>631</v>
      </c>
      <c r="E68" s="23" t="s">
        <v>652</v>
      </c>
      <c r="F68" s="51">
        <v>40990</v>
      </c>
      <c r="G68" s="52">
        <v>106</v>
      </c>
      <c r="H68" s="53">
        <v>1.1805555555555556E-3</v>
      </c>
      <c r="I68" s="23" t="s">
        <v>649</v>
      </c>
      <c r="J68" s="46"/>
    </row>
    <row r="69" spans="1:10" x14ac:dyDescent="0.25">
      <c r="A69" s="40">
        <v>68</v>
      </c>
      <c r="B69" s="46" t="s">
        <v>783</v>
      </c>
      <c r="C69" s="46" t="s">
        <v>277</v>
      </c>
      <c r="D69" s="46" t="s">
        <v>793</v>
      </c>
      <c r="E69" s="46" t="s">
        <v>805</v>
      </c>
      <c r="F69" s="48">
        <v>41033</v>
      </c>
      <c r="G69" s="49">
        <v>104</v>
      </c>
      <c r="H69" s="50">
        <v>2.1990740740740742E-3</v>
      </c>
      <c r="I69" s="46" t="s">
        <v>45</v>
      </c>
    </row>
    <row r="70" spans="1:10" ht="45" x14ac:dyDescent="0.25">
      <c r="A70" s="39">
        <v>69</v>
      </c>
      <c r="B70" s="71" t="s">
        <v>696</v>
      </c>
      <c r="C70" s="46" t="s">
        <v>255</v>
      </c>
      <c r="D70" s="46" t="s">
        <v>323</v>
      </c>
      <c r="E70" s="46" t="s">
        <v>717</v>
      </c>
      <c r="F70" s="48">
        <v>42423</v>
      </c>
      <c r="G70" s="49">
        <v>103</v>
      </c>
      <c r="H70" s="50">
        <v>4.3611111111111107E-2</v>
      </c>
      <c r="I70" s="46" t="s">
        <v>346</v>
      </c>
    </row>
    <row r="71" spans="1:10" ht="30" x14ac:dyDescent="0.25">
      <c r="A71" s="40">
        <v>70</v>
      </c>
      <c r="B71" s="23" t="s">
        <v>609</v>
      </c>
      <c r="C71" s="23" t="s">
        <v>250</v>
      </c>
      <c r="D71" s="15" t="s">
        <v>631</v>
      </c>
      <c r="E71" s="23" t="s">
        <v>653</v>
      </c>
      <c r="F71" s="51">
        <v>40624</v>
      </c>
      <c r="G71" s="52">
        <v>101</v>
      </c>
      <c r="H71" s="53">
        <v>9.3750000000000007E-4</v>
      </c>
      <c r="I71" s="51" t="s">
        <v>649</v>
      </c>
      <c r="J71" s="46"/>
    </row>
    <row r="72" spans="1:10" ht="30" x14ac:dyDescent="0.25">
      <c r="A72" s="39">
        <v>71</v>
      </c>
      <c r="B72" s="46" t="s">
        <v>608</v>
      </c>
      <c r="C72" s="23" t="s">
        <v>250</v>
      </c>
      <c r="D72" s="15" t="s">
        <v>632</v>
      </c>
      <c r="E72" s="23" t="s">
        <v>653</v>
      </c>
      <c r="F72" s="51">
        <v>40773</v>
      </c>
      <c r="G72" s="52">
        <v>101</v>
      </c>
      <c r="H72" s="53">
        <v>1.0069444444444444E-3</v>
      </c>
      <c r="I72" s="23" t="s">
        <v>649</v>
      </c>
      <c r="J72" s="46"/>
    </row>
    <row r="73" spans="1:10" ht="30" x14ac:dyDescent="0.25">
      <c r="A73" s="40">
        <v>72</v>
      </c>
      <c r="B73" s="46" t="s">
        <v>784</v>
      </c>
      <c r="C73" s="46" t="s">
        <v>277</v>
      </c>
      <c r="D73" s="46" t="s">
        <v>794</v>
      </c>
      <c r="E73" s="46" t="s">
        <v>806</v>
      </c>
      <c r="F73" s="48">
        <v>40350</v>
      </c>
      <c r="G73" s="49">
        <v>100</v>
      </c>
      <c r="H73" s="50">
        <v>2.2222222222222222E-3</v>
      </c>
      <c r="I73" s="46" t="s">
        <v>45</v>
      </c>
    </row>
    <row r="74" spans="1:10" ht="45" x14ac:dyDescent="0.25">
      <c r="A74" s="39">
        <v>73</v>
      </c>
      <c r="B74" s="23" t="s">
        <v>555</v>
      </c>
      <c r="C74" s="23" t="s">
        <v>285</v>
      </c>
      <c r="D74" s="15" t="s">
        <v>512</v>
      </c>
      <c r="E74" s="23" t="s">
        <v>528</v>
      </c>
      <c r="F74" s="51">
        <v>41402</v>
      </c>
      <c r="G74" s="52">
        <v>99</v>
      </c>
      <c r="H74" s="53">
        <v>6.2500000000000001E-4</v>
      </c>
      <c r="I74" s="23" t="s">
        <v>45</v>
      </c>
    </row>
    <row r="75" spans="1:10" ht="30" x14ac:dyDescent="0.25">
      <c r="A75" s="40">
        <v>74</v>
      </c>
      <c r="B75" s="46" t="s">
        <v>785</v>
      </c>
      <c r="C75" s="46" t="s">
        <v>277</v>
      </c>
      <c r="D75" s="46" t="s">
        <v>795</v>
      </c>
      <c r="E75" s="46" t="s">
        <v>807</v>
      </c>
      <c r="F75" s="48">
        <v>41452</v>
      </c>
      <c r="G75" s="49">
        <v>97</v>
      </c>
      <c r="H75" s="50">
        <v>2.2569444444444447E-3</v>
      </c>
      <c r="I75" s="46" t="s">
        <v>45</v>
      </c>
    </row>
    <row r="76" spans="1:10" ht="30" x14ac:dyDescent="0.25">
      <c r="A76" s="39">
        <v>75</v>
      </c>
      <c r="B76" s="23" t="s">
        <v>558</v>
      </c>
      <c r="C76" s="23" t="s">
        <v>285</v>
      </c>
      <c r="D76" s="15" t="s">
        <v>515</v>
      </c>
      <c r="E76" s="23" t="s">
        <v>531</v>
      </c>
      <c r="F76" s="51">
        <v>40864</v>
      </c>
      <c r="G76" s="52">
        <v>95</v>
      </c>
      <c r="H76" s="53">
        <v>1.2847222222222223E-3</v>
      </c>
      <c r="I76" s="23" t="s">
        <v>346</v>
      </c>
    </row>
    <row r="77" spans="1:10" x14ac:dyDescent="0.25">
      <c r="A77" s="40">
        <v>76</v>
      </c>
      <c r="B77" s="46" t="s">
        <v>610</v>
      </c>
      <c r="C77" s="23" t="s">
        <v>250</v>
      </c>
      <c r="D77" s="15" t="s">
        <v>633</v>
      </c>
      <c r="E77" s="23" t="s">
        <v>654</v>
      </c>
      <c r="F77" s="51">
        <v>40868</v>
      </c>
      <c r="G77" s="52">
        <v>94</v>
      </c>
      <c r="H77" s="53">
        <v>7.5231481481481471E-4</v>
      </c>
      <c r="I77" s="23" t="s">
        <v>649</v>
      </c>
    </row>
    <row r="78" spans="1:10" x14ac:dyDescent="0.25">
      <c r="A78" s="39">
        <v>77</v>
      </c>
      <c r="B78" s="23" t="s">
        <v>560</v>
      </c>
      <c r="C78" s="23" t="s">
        <v>285</v>
      </c>
      <c r="D78" s="15" t="s">
        <v>517</v>
      </c>
      <c r="E78" s="23" t="s">
        <v>533</v>
      </c>
      <c r="F78" s="51">
        <v>40490</v>
      </c>
      <c r="G78" s="52">
        <v>91</v>
      </c>
      <c r="H78" s="53">
        <v>4.7453703703703704E-4</v>
      </c>
      <c r="I78" s="23" t="s">
        <v>346</v>
      </c>
      <c r="J78" s="46"/>
    </row>
    <row r="79" spans="1:10" ht="45" x14ac:dyDescent="0.25">
      <c r="A79" s="40">
        <v>78</v>
      </c>
      <c r="B79" s="23" t="s">
        <v>562</v>
      </c>
      <c r="C79" s="23" t="s">
        <v>285</v>
      </c>
      <c r="D79" s="15" t="s">
        <v>519</v>
      </c>
      <c r="E79" s="23" t="s">
        <v>535</v>
      </c>
      <c r="F79" s="51">
        <v>41402</v>
      </c>
      <c r="G79" s="52">
        <v>90</v>
      </c>
      <c r="H79" s="53">
        <v>7.9861111111111105E-4</v>
      </c>
      <c r="I79" s="23" t="s">
        <v>45</v>
      </c>
      <c r="J79" s="46"/>
    </row>
    <row r="80" spans="1:10" ht="30" x14ac:dyDescent="0.25">
      <c r="A80" s="39">
        <v>79</v>
      </c>
      <c r="B80" s="23" t="s">
        <v>561</v>
      </c>
      <c r="C80" s="23" t="s">
        <v>285</v>
      </c>
      <c r="D80" s="15" t="s">
        <v>518</v>
      </c>
      <c r="E80" s="23" t="s">
        <v>534</v>
      </c>
      <c r="F80" s="51">
        <v>40500</v>
      </c>
      <c r="G80" s="52">
        <v>90</v>
      </c>
      <c r="H80" s="53">
        <v>1.1805555555555556E-3</v>
      </c>
      <c r="I80" s="23" t="s">
        <v>346</v>
      </c>
    </row>
    <row r="81" spans="1:10" ht="72.75" customHeight="1" x14ac:dyDescent="0.25">
      <c r="A81" s="44">
        <v>80</v>
      </c>
      <c r="B81" s="23" t="s">
        <v>565</v>
      </c>
      <c r="C81" s="23" t="s">
        <v>285</v>
      </c>
      <c r="D81" s="15" t="s">
        <v>522</v>
      </c>
      <c r="E81" s="23" t="s">
        <v>538</v>
      </c>
      <c r="F81" s="51">
        <v>40490</v>
      </c>
      <c r="G81" s="52">
        <v>85</v>
      </c>
      <c r="H81" s="53">
        <v>3.1250000000000001E-4</v>
      </c>
      <c r="I81" s="23" t="s">
        <v>346</v>
      </c>
      <c r="J81" s="46"/>
    </row>
    <row r="82" spans="1:10" x14ac:dyDescent="0.25">
      <c r="A82" s="43">
        <v>81</v>
      </c>
      <c r="B82" s="46" t="s">
        <v>737</v>
      </c>
      <c r="C82" s="46" t="s">
        <v>271</v>
      </c>
      <c r="D82" s="46" t="s">
        <v>751</v>
      </c>
      <c r="E82" s="46" t="s">
        <v>766</v>
      </c>
      <c r="F82" s="48">
        <v>42298</v>
      </c>
      <c r="G82" s="49">
        <v>84</v>
      </c>
      <c r="H82" s="50">
        <v>3.4953703703703705E-3</v>
      </c>
      <c r="I82" s="46" t="s">
        <v>346</v>
      </c>
      <c r="J82" s="46"/>
    </row>
    <row r="83" spans="1:10" ht="30" x14ac:dyDescent="0.25">
      <c r="A83" s="44">
        <v>82</v>
      </c>
      <c r="B83" s="23" t="s">
        <v>611</v>
      </c>
      <c r="C83" s="23" t="s">
        <v>250</v>
      </c>
      <c r="D83" s="15" t="s">
        <v>631</v>
      </c>
      <c r="E83" s="23" t="s">
        <v>655</v>
      </c>
      <c r="F83" s="51">
        <v>40990</v>
      </c>
      <c r="G83" s="52">
        <v>79</v>
      </c>
      <c r="H83" s="53">
        <v>2.2916666666666667E-3</v>
      </c>
      <c r="I83" s="23" t="s">
        <v>649</v>
      </c>
    </row>
    <row r="84" spans="1:10" x14ac:dyDescent="0.25">
      <c r="A84" s="43">
        <v>83</v>
      </c>
      <c r="B84" s="23" t="s">
        <v>568</v>
      </c>
      <c r="C84" s="23" t="s">
        <v>285</v>
      </c>
      <c r="D84" s="15" t="s">
        <v>525</v>
      </c>
      <c r="E84" s="23" t="s">
        <v>541</v>
      </c>
      <c r="F84" s="51">
        <v>40528</v>
      </c>
      <c r="G84" s="52">
        <v>76</v>
      </c>
      <c r="H84" s="53">
        <v>5.9027777777777778E-4</v>
      </c>
      <c r="I84" s="23" t="s">
        <v>346</v>
      </c>
    </row>
    <row r="85" spans="1:10" x14ac:dyDescent="0.25">
      <c r="A85" s="44">
        <v>84</v>
      </c>
      <c r="B85" s="46" t="s">
        <v>738</v>
      </c>
      <c r="C85" s="46" t="s">
        <v>271</v>
      </c>
      <c r="D85" s="46" t="s">
        <v>752</v>
      </c>
      <c r="E85" s="46" t="s">
        <v>767</v>
      </c>
      <c r="F85" s="48">
        <v>42298</v>
      </c>
      <c r="G85" s="49">
        <v>74</v>
      </c>
      <c r="H85" s="50">
        <v>2.7546296296296294E-3</v>
      </c>
      <c r="I85" s="46" t="s">
        <v>346</v>
      </c>
    </row>
    <row r="86" spans="1:10" x14ac:dyDescent="0.25">
      <c r="A86" s="43">
        <v>85</v>
      </c>
      <c r="B86" s="23" t="s">
        <v>569</v>
      </c>
      <c r="C86" s="23" t="s">
        <v>285</v>
      </c>
      <c r="D86" s="15" t="s">
        <v>526</v>
      </c>
      <c r="E86" s="23" t="s">
        <v>542</v>
      </c>
      <c r="F86" s="51">
        <v>40490</v>
      </c>
      <c r="G86" s="52">
        <v>73</v>
      </c>
      <c r="H86" s="53">
        <v>6.134259259259259E-4</v>
      </c>
      <c r="I86" s="23" t="s">
        <v>346</v>
      </c>
      <c r="J86" s="46"/>
    </row>
    <row r="87" spans="1:10" x14ac:dyDescent="0.25">
      <c r="A87" s="44">
        <v>86</v>
      </c>
      <c r="B87" s="46" t="s">
        <v>786</v>
      </c>
      <c r="C87" s="46" t="s">
        <v>277</v>
      </c>
      <c r="D87" s="46" t="s">
        <v>796</v>
      </c>
      <c r="E87" s="46" t="s">
        <v>808</v>
      </c>
      <c r="F87" s="48">
        <v>42132</v>
      </c>
      <c r="G87" s="49">
        <v>73</v>
      </c>
      <c r="H87" s="50">
        <v>2.7083333333333334E-3</v>
      </c>
      <c r="I87" s="46" t="s">
        <v>45</v>
      </c>
      <c r="J87" s="46"/>
    </row>
    <row r="88" spans="1:10" x14ac:dyDescent="0.25">
      <c r="A88" s="43">
        <v>87</v>
      </c>
      <c r="B88" s="46" t="s">
        <v>787</v>
      </c>
      <c r="C88" s="46" t="s">
        <v>277</v>
      </c>
      <c r="D88" s="46" t="s">
        <v>797</v>
      </c>
      <c r="E88" s="46" t="s">
        <v>809</v>
      </c>
      <c r="F88" s="48">
        <v>40322</v>
      </c>
      <c r="G88" s="49">
        <v>69</v>
      </c>
      <c r="H88" s="50">
        <v>3.4953703703703705E-3</v>
      </c>
      <c r="I88" s="46" t="s">
        <v>45</v>
      </c>
    </row>
    <row r="89" spans="1:10" ht="30" x14ac:dyDescent="0.25">
      <c r="A89" s="44">
        <v>88</v>
      </c>
      <c r="B89" s="46" t="s">
        <v>788</v>
      </c>
      <c r="C89" s="46" t="s">
        <v>277</v>
      </c>
      <c r="D89" s="46" t="s">
        <v>798</v>
      </c>
      <c r="E89" s="46" t="s">
        <v>810</v>
      </c>
      <c r="F89" s="48">
        <v>40322</v>
      </c>
      <c r="G89" s="49">
        <v>65</v>
      </c>
      <c r="H89" s="50">
        <v>1.9907407407407408E-3</v>
      </c>
      <c r="I89" s="46" t="s">
        <v>45</v>
      </c>
    </row>
    <row r="90" spans="1:10" x14ac:dyDescent="0.25">
      <c r="A90" s="43">
        <v>89</v>
      </c>
      <c r="B90" s="46" t="s">
        <v>739</v>
      </c>
      <c r="C90" s="46" t="s">
        <v>271</v>
      </c>
      <c r="D90" s="46" t="s">
        <v>753</v>
      </c>
      <c r="E90" s="46" t="s">
        <v>768</v>
      </c>
      <c r="F90" s="48">
        <v>42235</v>
      </c>
      <c r="G90" s="49">
        <v>63</v>
      </c>
      <c r="H90" s="50">
        <v>1.7824074074074072E-3</v>
      </c>
      <c r="I90" s="46" t="s">
        <v>346</v>
      </c>
      <c r="J90" s="46"/>
    </row>
    <row r="91" spans="1:10" x14ac:dyDescent="0.25">
      <c r="A91" s="44">
        <v>90</v>
      </c>
      <c r="B91" s="46" t="s">
        <v>789</v>
      </c>
      <c r="C91" s="46" t="s">
        <v>277</v>
      </c>
      <c r="D91" s="46" t="s">
        <v>799</v>
      </c>
      <c r="E91" s="46" t="s">
        <v>811</v>
      </c>
      <c r="F91" s="48">
        <v>42139</v>
      </c>
      <c r="G91" s="49">
        <v>60</v>
      </c>
      <c r="H91" s="50">
        <v>1.0185185185185186E-3</v>
      </c>
      <c r="I91" s="46" t="s">
        <v>45</v>
      </c>
    </row>
    <row r="92" spans="1:10" x14ac:dyDescent="0.25">
      <c r="A92" s="43">
        <v>91</v>
      </c>
      <c r="B92" s="23" t="s">
        <v>575</v>
      </c>
      <c r="C92" s="23" t="s">
        <v>285</v>
      </c>
      <c r="D92" s="15" t="s">
        <v>545</v>
      </c>
      <c r="E92" s="23" t="s">
        <v>586</v>
      </c>
      <c r="F92" s="51">
        <v>40521</v>
      </c>
      <c r="G92" s="52">
        <v>58</v>
      </c>
      <c r="H92" s="53">
        <v>7.175925925925927E-4</v>
      </c>
      <c r="I92" s="23" t="s">
        <v>346</v>
      </c>
    </row>
    <row r="93" spans="1:10" ht="45" x14ac:dyDescent="0.25">
      <c r="A93" s="44">
        <v>92</v>
      </c>
      <c r="B93" s="23" t="s">
        <v>614</v>
      </c>
      <c r="C93" s="23" t="s">
        <v>273</v>
      </c>
      <c r="D93" s="15" t="s">
        <v>659</v>
      </c>
      <c r="E93" s="23" t="s">
        <v>660</v>
      </c>
      <c r="F93" s="51">
        <v>41739</v>
      </c>
      <c r="G93" s="52">
        <v>58</v>
      </c>
      <c r="H93" s="53">
        <v>1.5393518518518519E-3</v>
      </c>
      <c r="I93" s="23" t="s">
        <v>346</v>
      </c>
    </row>
    <row r="94" spans="1:10" ht="30" x14ac:dyDescent="0.25">
      <c r="A94" s="43">
        <v>93</v>
      </c>
      <c r="B94" s="46" t="s">
        <v>668</v>
      </c>
      <c r="C94" s="46" t="s">
        <v>233</v>
      </c>
      <c r="D94" s="46" t="s">
        <v>677</v>
      </c>
      <c r="E94" s="47" t="s">
        <v>688</v>
      </c>
      <c r="F94" s="48">
        <v>42160</v>
      </c>
      <c r="G94" s="49">
        <v>51</v>
      </c>
      <c r="H94" s="50">
        <v>1.7650462962962962E-2</v>
      </c>
      <c r="I94" s="46" t="s">
        <v>45</v>
      </c>
    </row>
    <row r="95" spans="1:10" ht="45" x14ac:dyDescent="0.25">
      <c r="A95" s="44">
        <v>94</v>
      </c>
      <c r="B95" s="46" t="s">
        <v>697</v>
      </c>
      <c r="C95" s="46" t="s">
        <v>255</v>
      </c>
      <c r="D95" s="46" t="s">
        <v>707</v>
      </c>
      <c r="E95" s="46" t="s">
        <v>718</v>
      </c>
      <c r="F95" s="48">
        <v>42346</v>
      </c>
      <c r="G95" s="49">
        <v>51</v>
      </c>
      <c r="H95" s="50">
        <v>2.3333333333333334E-2</v>
      </c>
      <c r="I95" s="46" t="s">
        <v>346</v>
      </c>
    </row>
    <row r="96" spans="1:10" ht="45" x14ac:dyDescent="0.25">
      <c r="A96" s="43">
        <v>95</v>
      </c>
      <c r="B96" s="46" t="s">
        <v>790</v>
      </c>
      <c r="C96" s="46" t="s">
        <v>277</v>
      </c>
      <c r="D96" s="46" t="s">
        <v>800</v>
      </c>
      <c r="E96" s="46" t="s">
        <v>812</v>
      </c>
      <c r="F96" s="48">
        <v>40322</v>
      </c>
      <c r="G96" s="49">
        <v>48</v>
      </c>
      <c r="H96" s="50">
        <v>1.6666666666666668E-3</v>
      </c>
      <c r="I96" s="46" t="s">
        <v>45</v>
      </c>
    </row>
    <row r="97" spans="1:10" ht="30" x14ac:dyDescent="0.25">
      <c r="A97" s="44">
        <v>96</v>
      </c>
      <c r="B97" s="46" t="s">
        <v>669</v>
      </c>
      <c r="C97" s="46" t="s">
        <v>233</v>
      </c>
      <c r="D97" s="46" t="s">
        <v>678</v>
      </c>
      <c r="E97" s="47" t="s">
        <v>690</v>
      </c>
      <c r="F97" s="48">
        <v>42160</v>
      </c>
      <c r="G97" s="49">
        <v>40</v>
      </c>
      <c r="H97" s="50">
        <v>2.3020833333333334E-2</v>
      </c>
      <c r="I97" s="46" t="s">
        <v>45</v>
      </c>
    </row>
    <row r="98" spans="1:10" ht="45" x14ac:dyDescent="0.25">
      <c r="A98" s="43">
        <v>97</v>
      </c>
      <c r="B98" s="46" t="s">
        <v>740</v>
      </c>
      <c r="C98" s="46" t="s">
        <v>271</v>
      </c>
      <c r="D98" s="46" t="s">
        <v>754</v>
      </c>
      <c r="E98" s="46" t="s">
        <v>769</v>
      </c>
      <c r="F98" s="48">
        <v>42055</v>
      </c>
      <c r="G98" s="49">
        <v>39</v>
      </c>
      <c r="H98" s="50">
        <v>1.4930555555555556E-3</v>
      </c>
      <c r="I98" s="46" t="s">
        <v>346</v>
      </c>
      <c r="J98" s="46"/>
    </row>
    <row r="99" spans="1:10" ht="57" customHeight="1" x14ac:dyDescent="0.25">
      <c r="A99" s="44">
        <v>98</v>
      </c>
      <c r="B99" s="46" t="s">
        <v>670</v>
      </c>
      <c r="C99" s="46" t="s">
        <v>233</v>
      </c>
      <c r="D99" s="46" t="s">
        <v>679</v>
      </c>
      <c r="E99" s="46" t="s">
        <v>692</v>
      </c>
      <c r="F99" s="48">
        <v>42167</v>
      </c>
      <c r="G99" s="49">
        <v>33</v>
      </c>
      <c r="H99" s="50">
        <v>2.9513888888888888E-3</v>
      </c>
      <c r="I99" s="46" t="s">
        <v>45</v>
      </c>
    </row>
    <row r="100" spans="1:10" ht="30" x14ac:dyDescent="0.25">
      <c r="A100" s="43">
        <v>99</v>
      </c>
      <c r="B100" s="23" t="s">
        <v>578</v>
      </c>
      <c r="C100" s="23" t="s">
        <v>285</v>
      </c>
      <c r="D100" s="15" t="s">
        <v>553</v>
      </c>
      <c r="E100" s="23" t="s">
        <v>589</v>
      </c>
      <c r="F100" s="51">
        <v>40490</v>
      </c>
      <c r="G100" s="52">
        <v>30</v>
      </c>
      <c r="H100" s="53">
        <v>7.407407407407407E-4</v>
      </c>
      <c r="I100" s="23" t="s">
        <v>346</v>
      </c>
      <c r="J100" s="46"/>
    </row>
    <row r="101" spans="1:10" x14ac:dyDescent="0.25">
      <c r="A101" s="44">
        <v>100</v>
      </c>
      <c r="B101" s="46" t="s">
        <v>741</v>
      </c>
      <c r="C101" s="46" t="s">
        <v>271</v>
      </c>
      <c r="D101" s="46" t="s">
        <v>755</v>
      </c>
      <c r="E101" s="46" t="s">
        <v>770</v>
      </c>
      <c r="F101" s="48">
        <v>42298</v>
      </c>
      <c r="G101" s="49">
        <v>28</v>
      </c>
      <c r="H101" s="50">
        <v>3.0208333333333333E-3</v>
      </c>
      <c r="I101" s="46" t="s">
        <v>346</v>
      </c>
    </row>
    <row r="102" spans="1:10" ht="30" x14ac:dyDescent="0.25">
      <c r="A102" s="43">
        <v>101</v>
      </c>
      <c r="B102" s="46" t="s">
        <v>671</v>
      </c>
      <c r="C102" s="46" t="s">
        <v>233</v>
      </c>
      <c r="D102" s="46" t="s">
        <v>680</v>
      </c>
      <c r="E102" s="47" t="s">
        <v>693</v>
      </c>
      <c r="F102" s="48">
        <v>42461</v>
      </c>
      <c r="G102" s="49">
        <v>24</v>
      </c>
      <c r="H102" s="50">
        <v>4.1597222222222223E-2</v>
      </c>
      <c r="I102" s="46" t="s">
        <v>45</v>
      </c>
    </row>
    <row r="103" spans="1:10" ht="30" x14ac:dyDescent="0.25">
      <c r="A103" s="44">
        <v>102</v>
      </c>
      <c r="B103" s="23" t="s">
        <v>615</v>
      </c>
      <c r="C103" s="23" t="s">
        <v>273</v>
      </c>
      <c r="D103" s="15" t="s">
        <v>661</v>
      </c>
      <c r="E103" s="23" t="s">
        <v>662</v>
      </c>
      <c r="F103" s="51">
        <v>41739</v>
      </c>
      <c r="G103" s="52">
        <v>24</v>
      </c>
      <c r="H103" s="53">
        <v>1.2847222222222223E-3</v>
      </c>
      <c r="I103" s="23" t="s">
        <v>346</v>
      </c>
    </row>
    <row r="104" spans="1:10" x14ac:dyDescent="0.25">
      <c r="A104" s="43">
        <v>103</v>
      </c>
      <c r="B104" s="46" t="s">
        <v>742</v>
      </c>
      <c r="C104" s="46" t="s">
        <v>271</v>
      </c>
      <c r="D104" s="46" t="s">
        <v>756</v>
      </c>
      <c r="E104" s="46" t="s">
        <v>771</v>
      </c>
      <c r="F104" s="48">
        <v>42298</v>
      </c>
      <c r="G104" s="49">
        <v>24</v>
      </c>
      <c r="H104" s="50">
        <v>3.7615740740740739E-3</v>
      </c>
      <c r="I104" s="46" t="s">
        <v>346</v>
      </c>
    </row>
    <row r="105" spans="1:10" ht="45" x14ac:dyDescent="0.25">
      <c r="A105" s="44">
        <v>104</v>
      </c>
      <c r="B105" s="46" t="s">
        <v>699</v>
      </c>
      <c r="C105" s="46" t="s">
        <v>255</v>
      </c>
      <c r="D105" s="46" t="s">
        <v>709</v>
      </c>
      <c r="E105" s="46" t="s">
        <v>722</v>
      </c>
      <c r="F105" s="48">
        <v>42423</v>
      </c>
      <c r="G105" s="49">
        <v>23</v>
      </c>
      <c r="H105" s="50">
        <v>5.1249999999999997E-2</v>
      </c>
      <c r="I105" s="46" t="s">
        <v>346</v>
      </c>
    </row>
    <row r="106" spans="1:10" x14ac:dyDescent="0.25">
      <c r="A106" s="43">
        <v>105</v>
      </c>
      <c r="B106" s="46" t="s">
        <v>743</v>
      </c>
      <c r="C106" s="46" t="s">
        <v>271</v>
      </c>
      <c r="D106" s="46" t="s">
        <v>757</v>
      </c>
      <c r="E106" s="46" t="s">
        <v>772</v>
      </c>
      <c r="F106" s="48">
        <v>42298</v>
      </c>
      <c r="G106" s="49">
        <v>23</v>
      </c>
      <c r="H106" s="50">
        <v>3.0208333333333333E-3</v>
      </c>
      <c r="I106" s="46" t="s">
        <v>346</v>
      </c>
    </row>
    <row r="107" spans="1:10" ht="45" x14ac:dyDescent="0.25">
      <c r="A107" s="44">
        <v>106</v>
      </c>
      <c r="B107" s="46" t="s">
        <v>698</v>
      </c>
      <c r="C107" s="46" t="s">
        <v>255</v>
      </c>
      <c r="D107" s="46" t="s">
        <v>708</v>
      </c>
      <c r="E107" s="47" t="s">
        <v>720</v>
      </c>
      <c r="F107" s="48">
        <v>42415</v>
      </c>
      <c r="G107" s="49">
        <v>21</v>
      </c>
      <c r="H107" s="50">
        <v>1.4131944444444445E-2</v>
      </c>
      <c r="I107" s="46" t="s">
        <v>346</v>
      </c>
    </row>
    <row r="108" spans="1:10" ht="45" x14ac:dyDescent="0.25">
      <c r="A108" s="43">
        <v>107</v>
      </c>
      <c r="B108" s="46" t="s">
        <v>700</v>
      </c>
      <c r="C108" s="46" t="s">
        <v>255</v>
      </c>
      <c r="D108" s="46" t="s">
        <v>710</v>
      </c>
      <c r="E108" s="47" t="s">
        <v>723</v>
      </c>
      <c r="F108" s="48">
        <v>42452</v>
      </c>
      <c r="G108" s="49">
        <v>20</v>
      </c>
      <c r="H108" s="50">
        <v>1.8912037037037036E-2</v>
      </c>
      <c r="I108" s="46" t="s">
        <v>346</v>
      </c>
    </row>
    <row r="109" spans="1:10" x14ac:dyDescent="0.25">
      <c r="A109" s="44">
        <v>108</v>
      </c>
      <c r="B109" s="46" t="s">
        <v>745</v>
      </c>
      <c r="C109" s="46" t="s">
        <v>271</v>
      </c>
      <c r="D109" s="46" t="s">
        <v>759</v>
      </c>
      <c r="E109" s="46" t="s">
        <v>774</v>
      </c>
      <c r="F109" s="48">
        <v>42298</v>
      </c>
      <c r="G109" s="49">
        <v>18</v>
      </c>
      <c r="H109" s="50">
        <v>2.2222222222222222E-3</v>
      </c>
      <c r="I109" s="46" t="s">
        <v>346</v>
      </c>
    </row>
    <row r="110" spans="1:10" x14ac:dyDescent="0.25">
      <c r="A110" s="43">
        <v>109</v>
      </c>
      <c r="B110" s="46" t="s">
        <v>744</v>
      </c>
      <c r="C110" s="46" t="s">
        <v>271</v>
      </c>
      <c r="D110" s="46" t="s">
        <v>758</v>
      </c>
      <c r="E110" s="46" t="s">
        <v>773</v>
      </c>
      <c r="F110" s="48">
        <v>42298</v>
      </c>
      <c r="G110" s="49">
        <v>18</v>
      </c>
      <c r="H110" s="50">
        <v>3.8773148148148143E-3</v>
      </c>
      <c r="I110" s="46" t="s">
        <v>346</v>
      </c>
    </row>
    <row r="111" spans="1:10" x14ac:dyDescent="0.25">
      <c r="A111" s="44">
        <v>110</v>
      </c>
      <c r="B111" s="46" t="s">
        <v>746</v>
      </c>
      <c r="C111" s="46" t="s">
        <v>271</v>
      </c>
      <c r="D111" s="46" t="s">
        <v>760</v>
      </c>
      <c r="E111" s="46" t="s">
        <v>775</v>
      </c>
      <c r="F111" s="48">
        <v>42298</v>
      </c>
      <c r="G111" s="49">
        <v>14</v>
      </c>
      <c r="H111" s="50">
        <v>2.9745370370370373E-3</v>
      </c>
      <c r="I111" s="46" t="s">
        <v>346</v>
      </c>
    </row>
    <row r="112" spans="1:10" ht="27.75" customHeight="1" x14ac:dyDescent="0.25">
      <c r="A112" s="43">
        <v>111</v>
      </c>
      <c r="B112" s="46" t="s">
        <v>701</v>
      </c>
      <c r="C112" s="46" t="s">
        <v>255</v>
      </c>
      <c r="D112" s="46" t="s">
        <v>711</v>
      </c>
      <c r="E112" s="47" t="s">
        <v>725</v>
      </c>
      <c r="F112" s="48">
        <v>42453</v>
      </c>
      <c r="G112" s="49">
        <v>13</v>
      </c>
      <c r="H112" s="50">
        <v>1.5416666666666667E-2</v>
      </c>
      <c r="I112" s="46" t="s">
        <v>346</v>
      </c>
    </row>
    <row r="113" spans="1:10" ht="45" x14ac:dyDescent="0.25">
      <c r="A113" s="44">
        <v>112</v>
      </c>
      <c r="B113" s="46" t="s">
        <v>703</v>
      </c>
      <c r="C113" s="46" t="s">
        <v>255</v>
      </c>
      <c r="D113" s="46" t="s">
        <v>713</v>
      </c>
      <c r="E113" s="47" t="s">
        <v>728</v>
      </c>
      <c r="F113" s="48">
        <v>42412</v>
      </c>
      <c r="G113" s="49">
        <v>13</v>
      </c>
      <c r="H113" s="50">
        <v>1.7962962962962962E-2</v>
      </c>
      <c r="I113" s="46" t="s">
        <v>346</v>
      </c>
    </row>
    <row r="114" spans="1:10" x14ac:dyDescent="0.25">
      <c r="A114" s="43">
        <v>113</v>
      </c>
      <c r="B114" s="46" t="s">
        <v>747</v>
      </c>
      <c r="C114" s="46" t="s">
        <v>271</v>
      </c>
      <c r="D114" s="46" t="s">
        <v>761</v>
      </c>
      <c r="E114" s="46" t="s">
        <v>776</v>
      </c>
      <c r="F114" s="48">
        <v>42298</v>
      </c>
      <c r="G114" s="49">
        <v>13</v>
      </c>
      <c r="H114" s="50">
        <v>2.9745370370370373E-3</v>
      </c>
      <c r="I114" s="46" t="s">
        <v>346</v>
      </c>
    </row>
    <row r="115" spans="1:10" ht="45" x14ac:dyDescent="0.25">
      <c r="A115" s="44">
        <v>114</v>
      </c>
      <c r="B115" s="46" t="s">
        <v>704</v>
      </c>
      <c r="C115" s="46" t="s">
        <v>255</v>
      </c>
      <c r="D115" s="46" t="s">
        <v>714</v>
      </c>
      <c r="E115" s="46" t="s">
        <v>730</v>
      </c>
      <c r="F115" s="48">
        <v>42451</v>
      </c>
      <c r="G115" s="49">
        <v>12</v>
      </c>
      <c r="H115" s="50">
        <v>5.347222222222222E-2</v>
      </c>
      <c r="I115" s="46" t="s">
        <v>346</v>
      </c>
    </row>
    <row r="116" spans="1:10" ht="45" x14ac:dyDescent="0.25">
      <c r="A116" s="43">
        <v>115</v>
      </c>
      <c r="B116" s="46" t="s">
        <v>702</v>
      </c>
      <c r="C116" s="46" t="s">
        <v>255</v>
      </c>
      <c r="D116" s="46" t="s">
        <v>712</v>
      </c>
      <c r="E116" s="47" t="s">
        <v>727</v>
      </c>
      <c r="F116" s="48">
        <v>42444</v>
      </c>
      <c r="G116" s="49">
        <v>11</v>
      </c>
      <c r="H116" s="50">
        <v>6.3414351851851847E-2</v>
      </c>
      <c r="I116" s="46" t="s">
        <v>346</v>
      </c>
      <c r="J116" s="46"/>
    </row>
    <row r="117" spans="1:10" ht="45" x14ac:dyDescent="0.25">
      <c r="A117" s="44">
        <v>116</v>
      </c>
      <c r="B117" s="46" t="s">
        <v>706</v>
      </c>
      <c r="C117" s="46" t="s">
        <v>255</v>
      </c>
      <c r="D117" s="46" t="s">
        <v>716</v>
      </c>
      <c r="E117" s="47" t="s">
        <v>733</v>
      </c>
      <c r="F117" s="48">
        <v>42444</v>
      </c>
      <c r="G117" s="49">
        <v>7</v>
      </c>
      <c r="H117" s="50">
        <v>4.1550925925925929E-2</v>
      </c>
      <c r="I117" s="46" t="s">
        <v>346</v>
      </c>
    </row>
    <row r="118" spans="1:10" ht="27" customHeight="1" x14ac:dyDescent="0.25">
      <c r="A118" s="43">
        <v>117</v>
      </c>
      <c r="B118" s="46" t="s">
        <v>748</v>
      </c>
      <c r="C118" s="46" t="s">
        <v>271</v>
      </c>
      <c r="D118" s="46" t="s">
        <v>762</v>
      </c>
      <c r="E118" s="47" t="s">
        <v>777</v>
      </c>
      <c r="F118" s="48">
        <v>40899</v>
      </c>
      <c r="G118" s="49">
        <v>6</v>
      </c>
      <c r="H118" s="50">
        <v>6.8749999999999992E-2</v>
      </c>
      <c r="I118" s="46" t="s">
        <v>346</v>
      </c>
    </row>
    <row r="119" spans="1:10" x14ac:dyDescent="0.25">
      <c r="A119" s="44">
        <v>118</v>
      </c>
      <c r="B119" s="46" t="s">
        <v>749</v>
      </c>
      <c r="C119" s="46" t="s">
        <v>271</v>
      </c>
      <c r="D119" s="46" t="s">
        <v>763</v>
      </c>
      <c r="E119" s="46" t="s">
        <v>778</v>
      </c>
      <c r="F119" s="48">
        <v>42298</v>
      </c>
      <c r="G119" s="49">
        <v>6</v>
      </c>
      <c r="H119" s="50">
        <v>3.7615740740740739E-3</v>
      </c>
      <c r="I119" s="46" t="s">
        <v>346</v>
      </c>
    </row>
    <row r="120" spans="1:10" ht="45" x14ac:dyDescent="0.25">
      <c r="A120" s="43">
        <v>119</v>
      </c>
      <c r="B120" s="46" t="s">
        <v>705</v>
      </c>
      <c r="C120" s="46" t="s">
        <v>255</v>
      </c>
      <c r="D120" s="46" t="s">
        <v>715</v>
      </c>
      <c r="E120" s="47" t="s">
        <v>731</v>
      </c>
      <c r="F120" s="48">
        <v>42433</v>
      </c>
      <c r="G120" s="49">
        <v>5</v>
      </c>
      <c r="H120" s="50">
        <v>2.1805555555555554E-2</v>
      </c>
      <c r="I120" s="46" t="s">
        <v>346</v>
      </c>
    </row>
  </sheetData>
  <autoFilter ref="A1:I120">
    <sortState ref="A2:I120">
      <sortCondition ref="A1:A120"/>
    </sortState>
  </autoFilter>
  <sortState ref="A2:K120">
    <sortCondition ref="A2:A120"/>
  </sortState>
  <mergeCells count="2">
    <mergeCell ref="K3:L3"/>
    <mergeCell ref="K9:L9"/>
  </mergeCells>
  <hyperlinks>
    <hyperlink ref="E118" r:id="rId1"/>
    <hyperlink ref="E116" r:id="rId2"/>
    <hyperlink ref="E49" r:id="rId3"/>
    <hyperlink ref="E54" r:id="rId4"/>
    <hyperlink ref="E102" r:id="rId5"/>
    <hyperlink ref="E117" r:id="rId6"/>
    <hyperlink ref="E30" r:id="rId7"/>
    <hyperlink ref="E97" r:id="rId8"/>
    <hyperlink ref="E120" r:id="rId9"/>
    <hyperlink ref="E108" r:id="rId10"/>
    <hyperlink ref="E113" r:id="rId11"/>
    <hyperlink ref="E94" r:id="rId12"/>
    <hyperlink ref="E112" r:id="rId13"/>
    <hyperlink ref="E107" r:id="rId14"/>
    <hyperlink ref="E19" r:id="rId15"/>
    <hyperlink ref="E53" r:id="rId16"/>
    <hyperlink ref="E55" r:id="rId17"/>
    <hyperlink ref="E4" r:id="rId18"/>
  </hyperlinks>
  <pageMargins left="0.7" right="0.7" top="0.75" bottom="0.75" header="0.3" footer="0.3"/>
  <pageSetup orientation="portrait" horizontalDpi="4294967292" verticalDpi="0" r:id="rId19"/>
  <ignoredErrors>
    <ignoredError sqref="K4"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zoomScale="80" zoomScaleNormal="80" workbookViewId="0">
      <pane xSplit="6" ySplit="1" topLeftCell="G2" activePane="bottomRight" state="frozen"/>
      <selection pane="topRight" activeCell="I1" sqref="I1"/>
      <selection pane="bottomLeft" activeCell="A2" sqref="A2"/>
      <selection pane="bottomRight"/>
    </sheetView>
  </sheetViews>
  <sheetFormatPr defaultRowHeight="15" x14ac:dyDescent="0.25"/>
  <cols>
    <col min="1" max="1" width="16.42578125" style="23" customWidth="1"/>
    <col min="2" max="2" width="12" style="23" customWidth="1"/>
    <col min="3" max="3" width="11.5703125" style="15" bestFit="1" customWidth="1"/>
    <col min="4" max="4" width="27.85546875" style="15" customWidth="1"/>
    <col min="5" max="5" width="21.85546875" style="23" bestFit="1" customWidth="1"/>
    <col min="6" max="6" width="27.5703125" style="23" customWidth="1"/>
    <col min="7" max="7" width="14.5703125" style="23" bestFit="1" customWidth="1"/>
    <col min="8" max="8" width="11.5703125" style="52" customWidth="1"/>
    <col min="9" max="9" width="8.7109375" style="53" bestFit="1" customWidth="1"/>
    <col min="10" max="10" width="20.7109375" style="23" customWidth="1"/>
    <col min="11" max="11" width="37" style="15" bestFit="1" customWidth="1"/>
    <col min="12" max="12" width="30.85546875" style="15" customWidth="1"/>
    <col min="13" max="13" width="45.42578125" style="74" bestFit="1" customWidth="1"/>
    <col min="14" max="14" width="36.140625" style="15" customWidth="1"/>
    <col min="15" max="15" width="25.7109375" style="74" customWidth="1"/>
    <col min="16" max="16" width="15.140625" style="23" bestFit="1" customWidth="1"/>
    <col min="17" max="17" width="13" style="78" customWidth="1"/>
    <col min="18" max="18" width="16.85546875" style="78" customWidth="1"/>
    <col min="19" max="19" width="28.28515625" style="78" bestFit="1" customWidth="1"/>
    <col min="20" max="20" width="65.140625" style="23" customWidth="1"/>
    <col min="21" max="21" width="21.42578125" style="23" customWidth="1"/>
    <col min="22" max="23" width="16.28515625" style="23" customWidth="1"/>
    <col min="24" max="24" width="16.85546875" style="23" bestFit="1" customWidth="1"/>
    <col min="25" max="25" width="25.85546875" style="23" customWidth="1"/>
  </cols>
  <sheetData>
    <row r="1" spans="1:34" s="11" customFormat="1" ht="159.75" customHeight="1" x14ac:dyDescent="0.25">
      <c r="A1" s="45" t="s">
        <v>824</v>
      </c>
      <c r="B1" s="45" t="s">
        <v>344</v>
      </c>
      <c r="C1" s="45" t="s">
        <v>831</v>
      </c>
      <c r="D1" s="45" t="s">
        <v>340</v>
      </c>
      <c r="E1" s="45" t="s">
        <v>229</v>
      </c>
      <c r="F1" s="45" t="s">
        <v>5</v>
      </c>
      <c r="G1" s="45" t="s">
        <v>31</v>
      </c>
      <c r="H1" s="67" t="s">
        <v>351</v>
      </c>
      <c r="I1" s="68" t="s">
        <v>825</v>
      </c>
      <c r="J1" s="45" t="s">
        <v>816</v>
      </c>
      <c r="K1" s="45" t="s">
        <v>1056</v>
      </c>
      <c r="L1" s="45" t="s">
        <v>818</v>
      </c>
      <c r="M1" s="76" t="s">
        <v>993</v>
      </c>
      <c r="N1" s="45" t="s">
        <v>1040</v>
      </c>
      <c r="O1" s="76" t="s">
        <v>1053</v>
      </c>
      <c r="P1" s="45" t="s">
        <v>341</v>
      </c>
      <c r="Q1" s="69" t="s">
        <v>349</v>
      </c>
      <c r="R1" s="69" t="s">
        <v>1039</v>
      </c>
      <c r="S1" s="69" t="s">
        <v>1038</v>
      </c>
      <c r="T1" s="45" t="s">
        <v>343</v>
      </c>
      <c r="U1" s="45" t="s">
        <v>929</v>
      </c>
      <c r="V1" s="45" t="s">
        <v>2</v>
      </c>
      <c r="W1" s="45" t="s">
        <v>964</v>
      </c>
      <c r="X1" s="45" t="s">
        <v>30</v>
      </c>
      <c r="Y1" s="45" t="s">
        <v>1037</v>
      </c>
    </row>
    <row r="2" spans="1:34" s="29" customFormat="1" ht="108.75" customHeight="1" x14ac:dyDescent="0.25">
      <c r="A2" s="41">
        <v>1</v>
      </c>
      <c r="B2" s="71" t="s">
        <v>353</v>
      </c>
      <c r="C2" s="164">
        <v>1</v>
      </c>
      <c r="D2" s="46" t="s">
        <v>322</v>
      </c>
      <c r="E2" s="46" t="s">
        <v>250</v>
      </c>
      <c r="F2" s="47" t="s">
        <v>352</v>
      </c>
      <c r="G2" s="48">
        <v>41950</v>
      </c>
      <c r="H2" s="66">
        <v>11425</v>
      </c>
      <c r="I2" s="50">
        <v>4.0740740740740746E-3</v>
      </c>
      <c r="J2" s="46" t="s">
        <v>48</v>
      </c>
      <c r="K2" s="163" t="s">
        <v>1059</v>
      </c>
      <c r="L2" s="46" t="s">
        <v>838</v>
      </c>
      <c r="M2" s="75" t="s">
        <v>994</v>
      </c>
      <c r="N2" s="15" t="s">
        <v>1066</v>
      </c>
      <c r="O2" s="75" t="s">
        <v>846</v>
      </c>
      <c r="P2" s="23">
        <v>15</v>
      </c>
      <c r="Q2" s="78" t="s">
        <v>835</v>
      </c>
      <c r="R2" s="129">
        <v>1</v>
      </c>
      <c r="S2" s="129">
        <v>0</v>
      </c>
      <c r="T2" s="23" t="s">
        <v>836</v>
      </c>
      <c r="U2" s="23">
        <v>1</v>
      </c>
      <c r="V2" s="23">
        <v>1</v>
      </c>
      <c r="W2" s="23">
        <v>1</v>
      </c>
      <c r="X2" s="23">
        <v>1</v>
      </c>
      <c r="Y2" s="70">
        <f t="shared" ref="Y2:Y12" si="0">SUM(R2:X2)</f>
        <v>5</v>
      </c>
    </row>
    <row r="3" spans="1:34" s="29" customFormat="1" ht="150" x14ac:dyDescent="0.25">
      <c r="A3" s="42">
        <v>2</v>
      </c>
      <c r="B3" s="72" t="s">
        <v>354</v>
      </c>
      <c r="C3" s="164" t="s">
        <v>1089</v>
      </c>
      <c r="D3" s="15" t="s">
        <v>330</v>
      </c>
      <c r="E3" s="23" t="s">
        <v>285</v>
      </c>
      <c r="F3" s="24" t="s">
        <v>345</v>
      </c>
      <c r="G3" s="51">
        <v>40988</v>
      </c>
      <c r="H3" s="52">
        <v>6275</v>
      </c>
      <c r="I3" s="53">
        <v>2.5925925925925925E-3</v>
      </c>
      <c r="J3" s="23" t="s">
        <v>346</v>
      </c>
      <c r="K3" s="163" t="s">
        <v>1059</v>
      </c>
      <c r="L3" s="46" t="s">
        <v>842</v>
      </c>
      <c r="M3" s="74" t="s">
        <v>988</v>
      </c>
      <c r="N3" s="15" t="s">
        <v>1063</v>
      </c>
      <c r="O3" s="74" t="s">
        <v>839</v>
      </c>
      <c r="P3" s="23" t="s">
        <v>347</v>
      </c>
      <c r="Q3" s="78" t="s">
        <v>347</v>
      </c>
      <c r="R3" s="129">
        <v>1</v>
      </c>
      <c r="S3" s="129">
        <v>1</v>
      </c>
      <c r="T3" s="15" t="s">
        <v>841</v>
      </c>
      <c r="U3" s="23">
        <v>1</v>
      </c>
      <c r="V3" s="23">
        <v>1</v>
      </c>
      <c r="W3" s="23">
        <v>1</v>
      </c>
      <c r="X3" s="23">
        <v>1</v>
      </c>
      <c r="Y3" s="70">
        <f t="shared" si="0"/>
        <v>6</v>
      </c>
      <c r="Z3"/>
      <c r="AA3"/>
      <c r="AB3"/>
      <c r="AC3"/>
      <c r="AD3"/>
      <c r="AE3"/>
      <c r="AF3"/>
      <c r="AG3"/>
      <c r="AH3"/>
    </row>
    <row r="4" spans="1:34" s="29" customFormat="1" ht="28.5" customHeight="1" x14ac:dyDescent="0.25">
      <c r="A4" s="42">
        <v>6</v>
      </c>
      <c r="B4" s="23" t="s">
        <v>364</v>
      </c>
      <c r="C4" s="15">
        <v>2</v>
      </c>
      <c r="D4" s="15" t="s">
        <v>365</v>
      </c>
      <c r="E4" s="23" t="s">
        <v>285</v>
      </c>
      <c r="F4" s="24" t="s">
        <v>366</v>
      </c>
      <c r="G4" s="51">
        <v>41842</v>
      </c>
      <c r="H4" s="52">
        <v>3713</v>
      </c>
      <c r="I4" s="53">
        <v>2.488425925925926E-3</v>
      </c>
      <c r="J4" s="23" t="s">
        <v>45</v>
      </c>
      <c r="K4" s="163" t="s">
        <v>1059</v>
      </c>
      <c r="L4" s="15" t="s">
        <v>873</v>
      </c>
      <c r="M4" s="74" t="s">
        <v>989</v>
      </c>
      <c r="N4" s="15" t="s">
        <v>874</v>
      </c>
      <c r="O4" s="74" t="s">
        <v>1049</v>
      </c>
      <c r="P4" s="23" t="s">
        <v>347</v>
      </c>
      <c r="Q4" s="78" t="s">
        <v>347</v>
      </c>
      <c r="R4" s="129">
        <v>1</v>
      </c>
      <c r="S4" s="129">
        <v>1</v>
      </c>
      <c r="T4" s="15" t="s">
        <v>872</v>
      </c>
      <c r="U4" s="23">
        <v>1</v>
      </c>
      <c r="V4" s="23">
        <v>1</v>
      </c>
      <c r="W4" s="23">
        <v>0</v>
      </c>
      <c r="X4" s="23">
        <v>1</v>
      </c>
      <c r="Y4" s="70">
        <f t="shared" si="0"/>
        <v>5</v>
      </c>
      <c r="Z4"/>
      <c r="AA4"/>
      <c r="AB4"/>
      <c r="AC4"/>
      <c r="AD4"/>
      <c r="AE4"/>
      <c r="AF4"/>
      <c r="AG4"/>
      <c r="AH4"/>
    </row>
    <row r="5" spans="1:34" s="29" customFormat="1" ht="36" customHeight="1" x14ac:dyDescent="0.25">
      <c r="A5" s="41">
        <v>7</v>
      </c>
      <c r="B5" s="72" t="s">
        <v>362</v>
      </c>
      <c r="C5" s="164" t="s">
        <v>1089</v>
      </c>
      <c r="D5" s="15" t="s">
        <v>325</v>
      </c>
      <c r="E5" s="23" t="s">
        <v>273</v>
      </c>
      <c r="F5" s="24" t="s">
        <v>363</v>
      </c>
      <c r="G5" s="51">
        <v>41394</v>
      </c>
      <c r="H5" s="52">
        <v>3238</v>
      </c>
      <c r="I5" s="53">
        <v>5.9027777777777778E-4</v>
      </c>
      <c r="J5" s="23" t="s">
        <v>346</v>
      </c>
      <c r="K5" s="163" t="s">
        <v>1059</v>
      </c>
      <c r="L5" s="15" t="s">
        <v>1055</v>
      </c>
      <c r="M5" s="74" t="s">
        <v>1035</v>
      </c>
      <c r="N5" s="15" t="s">
        <v>875</v>
      </c>
      <c r="O5" s="74" t="s">
        <v>875</v>
      </c>
      <c r="P5" s="46" t="s">
        <v>47</v>
      </c>
      <c r="Q5" s="70" t="s">
        <v>862</v>
      </c>
      <c r="R5" s="128">
        <v>0</v>
      </c>
      <c r="S5" s="128">
        <v>0</v>
      </c>
      <c r="T5" s="46" t="s">
        <v>843</v>
      </c>
      <c r="U5" s="46">
        <v>1</v>
      </c>
      <c r="V5" s="46">
        <v>0</v>
      </c>
      <c r="W5" s="46">
        <v>0</v>
      </c>
      <c r="X5" s="46">
        <v>0</v>
      </c>
      <c r="Y5" s="70">
        <f t="shared" si="0"/>
        <v>1</v>
      </c>
    </row>
    <row r="6" spans="1:34" s="29" customFormat="1" ht="180" x14ac:dyDescent="0.25">
      <c r="A6" s="41">
        <v>11</v>
      </c>
      <c r="B6" s="23" t="s">
        <v>373</v>
      </c>
      <c r="C6" s="15">
        <v>3</v>
      </c>
      <c r="D6" s="15" t="s">
        <v>374</v>
      </c>
      <c r="E6" s="23" t="s">
        <v>285</v>
      </c>
      <c r="F6" s="24" t="s">
        <v>375</v>
      </c>
      <c r="G6" s="51">
        <v>42100</v>
      </c>
      <c r="H6" s="52">
        <v>1189</v>
      </c>
      <c r="I6" s="53">
        <v>4.155092592592593E-3</v>
      </c>
      <c r="J6" s="23" t="s">
        <v>45</v>
      </c>
      <c r="K6" s="163" t="s">
        <v>1059</v>
      </c>
      <c r="L6" s="15" t="s">
        <v>881</v>
      </c>
      <c r="M6" s="74" t="s">
        <v>988</v>
      </c>
      <c r="N6" s="15" t="s">
        <v>1064</v>
      </c>
      <c r="O6" s="74" t="s">
        <v>885</v>
      </c>
      <c r="P6" s="23" t="s">
        <v>347</v>
      </c>
      <c r="Q6" s="78" t="s">
        <v>347</v>
      </c>
      <c r="R6" s="129">
        <v>0</v>
      </c>
      <c r="S6" s="129">
        <v>1</v>
      </c>
      <c r="T6" s="15" t="s">
        <v>883</v>
      </c>
      <c r="U6" s="23">
        <v>1</v>
      </c>
      <c r="V6" s="23">
        <v>1</v>
      </c>
      <c r="W6" s="23">
        <v>1</v>
      </c>
      <c r="X6" s="23">
        <v>1</v>
      </c>
      <c r="Y6" s="70">
        <f t="shared" si="0"/>
        <v>5</v>
      </c>
      <c r="Z6"/>
      <c r="AA6"/>
      <c r="AB6"/>
      <c r="AC6"/>
      <c r="AD6"/>
      <c r="AE6"/>
      <c r="AF6"/>
      <c r="AG6"/>
      <c r="AH6"/>
    </row>
    <row r="7" spans="1:34" s="29" customFormat="1" ht="105" x14ac:dyDescent="0.25">
      <c r="A7" s="42">
        <v>14</v>
      </c>
      <c r="B7" s="71" t="s">
        <v>663</v>
      </c>
      <c r="C7" s="164" t="s">
        <v>1089</v>
      </c>
      <c r="D7" s="46" t="s">
        <v>320</v>
      </c>
      <c r="E7" s="46" t="s">
        <v>233</v>
      </c>
      <c r="F7" s="47" t="s">
        <v>682</v>
      </c>
      <c r="G7" s="48">
        <v>42440</v>
      </c>
      <c r="H7" s="49">
        <v>996</v>
      </c>
      <c r="I7" s="50">
        <v>1.1377314814814814E-2</v>
      </c>
      <c r="J7" s="46" t="s">
        <v>45</v>
      </c>
      <c r="K7" s="15" t="s">
        <v>1058</v>
      </c>
      <c r="L7" s="46" t="s">
        <v>850</v>
      </c>
      <c r="M7" s="74" t="s">
        <v>999</v>
      </c>
      <c r="N7" s="46" t="s">
        <v>1061</v>
      </c>
      <c r="O7" s="74" t="s">
        <v>845</v>
      </c>
      <c r="P7" s="46" t="s">
        <v>47</v>
      </c>
      <c r="Q7" s="78" t="s">
        <v>847</v>
      </c>
      <c r="R7" s="129">
        <v>1</v>
      </c>
      <c r="S7" s="129">
        <v>0</v>
      </c>
      <c r="T7" s="23" t="s">
        <v>836</v>
      </c>
      <c r="U7" s="23">
        <v>0</v>
      </c>
      <c r="V7" s="23">
        <v>0</v>
      </c>
      <c r="W7" s="23">
        <v>1</v>
      </c>
      <c r="X7" s="23">
        <v>1</v>
      </c>
      <c r="Y7" s="70">
        <f t="shared" si="0"/>
        <v>3</v>
      </c>
      <c r="Z7"/>
      <c r="AA7"/>
      <c r="AB7"/>
      <c r="AC7"/>
      <c r="AD7"/>
      <c r="AE7"/>
      <c r="AF7"/>
      <c r="AG7"/>
      <c r="AH7"/>
    </row>
    <row r="8" spans="1:34" s="29" customFormat="1" ht="45" x14ac:dyDescent="0.25">
      <c r="A8" s="42">
        <v>16</v>
      </c>
      <c r="B8" s="46" t="s">
        <v>594</v>
      </c>
      <c r="C8" s="46">
        <v>4</v>
      </c>
      <c r="D8" s="15" t="s">
        <v>618</v>
      </c>
      <c r="E8" s="23" t="s">
        <v>250</v>
      </c>
      <c r="F8" s="24" t="s">
        <v>636</v>
      </c>
      <c r="G8" s="51">
        <v>42300</v>
      </c>
      <c r="H8" s="52">
        <v>828</v>
      </c>
      <c r="I8" s="53">
        <v>1.9791666666666668E-3</v>
      </c>
      <c r="J8" s="23" t="s">
        <v>48</v>
      </c>
      <c r="K8" s="163" t="s">
        <v>1059</v>
      </c>
      <c r="L8" s="15" t="s">
        <v>889</v>
      </c>
      <c r="M8" s="74" t="s">
        <v>994</v>
      </c>
      <c r="N8" s="15" t="s">
        <v>1067</v>
      </c>
      <c r="O8" s="74" t="s">
        <v>890</v>
      </c>
      <c r="P8" s="23" t="s">
        <v>47</v>
      </c>
      <c r="Q8" s="78" t="s">
        <v>887</v>
      </c>
      <c r="R8" s="129">
        <v>1</v>
      </c>
      <c r="S8" s="129">
        <v>0</v>
      </c>
      <c r="T8" s="15" t="s">
        <v>892</v>
      </c>
      <c r="U8" s="23">
        <v>1</v>
      </c>
      <c r="V8" s="23">
        <v>1</v>
      </c>
      <c r="W8" s="23">
        <v>1</v>
      </c>
      <c r="X8" s="23">
        <v>1</v>
      </c>
      <c r="Y8" s="70">
        <f t="shared" si="0"/>
        <v>5</v>
      </c>
      <c r="Z8"/>
      <c r="AA8"/>
      <c r="AB8"/>
      <c r="AC8"/>
      <c r="AD8"/>
      <c r="AE8"/>
      <c r="AF8"/>
      <c r="AG8"/>
      <c r="AH8"/>
    </row>
    <row r="9" spans="1:34" s="29" customFormat="1" ht="210" x14ac:dyDescent="0.25">
      <c r="A9" s="41">
        <v>21</v>
      </c>
      <c r="B9" s="23" t="s">
        <v>390</v>
      </c>
      <c r="C9" s="15">
        <v>5</v>
      </c>
      <c r="D9" s="15" t="s">
        <v>876</v>
      </c>
      <c r="E9" s="23" t="s">
        <v>285</v>
      </c>
      <c r="F9" s="24" t="s">
        <v>386</v>
      </c>
      <c r="G9" s="51">
        <v>42086</v>
      </c>
      <c r="H9" s="52">
        <v>579</v>
      </c>
      <c r="I9" s="53">
        <v>3.1597222222222222E-3</v>
      </c>
      <c r="J9" s="23" t="s">
        <v>45</v>
      </c>
      <c r="K9" s="163" t="s">
        <v>1059</v>
      </c>
      <c r="L9" s="15" t="s">
        <v>882</v>
      </c>
      <c r="M9" s="74" t="s">
        <v>989</v>
      </c>
      <c r="N9" s="15" t="s">
        <v>1047</v>
      </c>
      <c r="O9" s="74" t="s">
        <v>1049</v>
      </c>
      <c r="P9" s="23" t="s">
        <v>347</v>
      </c>
      <c r="Q9" s="78" t="s">
        <v>347</v>
      </c>
      <c r="R9" s="129">
        <v>1</v>
      </c>
      <c r="S9" s="129">
        <v>1</v>
      </c>
      <c r="T9" s="15" t="s">
        <v>877</v>
      </c>
      <c r="U9" s="23">
        <v>0</v>
      </c>
      <c r="V9" s="23">
        <v>1</v>
      </c>
      <c r="W9" s="23">
        <v>0</v>
      </c>
      <c r="X9" s="23">
        <v>1</v>
      </c>
      <c r="Y9" s="70">
        <f t="shared" si="0"/>
        <v>4</v>
      </c>
      <c r="Z9"/>
      <c r="AA9"/>
      <c r="AB9"/>
      <c r="AC9"/>
      <c r="AD9"/>
      <c r="AE9"/>
      <c r="AF9"/>
      <c r="AG9"/>
      <c r="AH9"/>
    </row>
    <row r="10" spans="1:34" s="29" customFormat="1" ht="90" x14ac:dyDescent="0.25">
      <c r="A10" s="42">
        <v>26</v>
      </c>
      <c r="B10" s="23" t="s">
        <v>416</v>
      </c>
      <c r="C10" s="15">
        <v>6</v>
      </c>
      <c r="D10" s="15" t="s">
        <v>393</v>
      </c>
      <c r="E10" s="23" t="s">
        <v>285</v>
      </c>
      <c r="F10" s="24" t="s">
        <v>394</v>
      </c>
      <c r="G10" s="51">
        <v>41871</v>
      </c>
      <c r="H10" s="52">
        <v>491</v>
      </c>
      <c r="I10" s="53">
        <v>1.7592592592592592E-3</v>
      </c>
      <c r="J10" s="23" t="s">
        <v>45</v>
      </c>
      <c r="K10" s="163" t="s">
        <v>1059</v>
      </c>
      <c r="L10" s="15" t="s">
        <v>897</v>
      </c>
      <c r="M10" s="74" t="s">
        <v>994</v>
      </c>
      <c r="N10" s="15" t="s">
        <v>1065</v>
      </c>
      <c r="O10" s="74" t="s">
        <v>1046</v>
      </c>
      <c r="P10" s="23" t="s">
        <v>347</v>
      </c>
      <c r="Q10" s="78" t="s">
        <v>347</v>
      </c>
      <c r="R10" s="129">
        <v>0</v>
      </c>
      <c r="S10" s="129">
        <v>1</v>
      </c>
      <c r="T10" s="15" t="s">
        <v>893</v>
      </c>
      <c r="U10" s="23">
        <v>0</v>
      </c>
      <c r="V10" s="23">
        <v>1</v>
      </c>
      <c r="W10" s="23">
        <v>1</v>
      </c>
      <c r="X10" s="23">
        <v>0</v>
      </c>
      <c r="Y10" s="70">
        <f t="shared" si="0"/>
        <v>3</v>
      </c>
      <c r="Z10"/>
      <c r="AA10"/>
      <c r="AB10"/>
      <c r="AC10"/>
      <c r="AD10"/>
      <c r="AE10"/>
      <c r="AF10"/>
      <c r="AG10"/>
      <c r="AH10"/>
    </row>
    <row r="11" spans="1:34" s="29" customFormat="1" ht="105" x14ac:dyDescent="0.25">
      <c r="A11" s="41">
        <v>31</v>
      </c>
      <c r="B11" s="23" t="s">
        <v>421</v>
      </c>
      <c r="C11" s="15">
        <v>7</v>
      </c>
      <c r="D11" s="15" t="s">
        <v>403</v>
      </c>
      <c r="E11" s="23" t="s">
        <v>285</v>
      </c>
      <c r="F11" s="24" t="s">
        <v>404</v>
      </c>
      <c r="G11" s="51">
        <v>40450</v>
      </c>
      <c r="H11" s="52">
        <v>332</v>
      </c>
      <c r="I11" s="53">
        <v>1.2962962962962963E-3</v>
      </c>
      <c r="J11" s="23" t="s">
        <v>346</v>
      </c>
      <c r="K11" s="15" t="s">
        <v>1057</v>
      </c>
      <c r="L11" s="15" t="s">
        <v>899</v>
      </c>
      <c r="M11" s="74" t="s">
        <v>995</v>
      </c>
      <c r="N11" s="15" t="s">
        <v>1048</v>
      </c>
      <c r="O11" s="74" t="s">
        <v>839</v>
      </c>
      <c r="P11" s="23" t="s">
        <v>347</v>
      </c>
      <c r="Q11" s="78" t="s">
        <v>347</v>
      </c>
      <c r="R11" s="129">
        <v>0</v>
      </c>
      <c r="S11" s="129">
        <v>1</v>
      </c>
      <c r="T11" s="15" t="s">
        <v>898</v>
      </c>
      <c r="U11" s="23">
        <v>0</v>
      </c>
      <c r="V11" s="23">
        <v>1</v>
      </c>
      <c r="W11" s="23">
        <v>0</v>
      </c>
      <c r="X11" s="23">
        <v>1</v>
      </c>
      <c r="Y11" s="70">
        <f t="shared" si="0"/>
        <v>3</v>
      </c>
      <c r="Z11"/>
      <c r="AA11"/>
      <c r="AB11"/>
      <c r="AC11"/>
      <c r="AD11"/>
      <c r="AE11"/>
      <c r="AF11"/>
      <c r="AG11"/>
      <c r="AH11"/>
    </row>
    <row r="12" spans="1:34" s="29" customFormat="1" ht="60" x14ac:dyDescent="0.25">
      <c r="A12" s="42">
        <v>34</v>
      </c>
      <c r="B12" s="71" t="s">
        <v>735</v>
      </c>
      <c r="C12" s="164" t="s">
        <v>1089</v>
      </c>
      <c r="D12" s="46" t="s">
        <v>324</v>
      </c>
      <c r="E12" s="46" t="s">
        <v>271</v>
      </c>
      <c r="F12" s="47" t="s">
        <v>764</v>
      </c>
      <c r="G12" s="48">
        <v>42298</v>
      </c>
      <c r="H12" s="49">
        <v>295</v>
      </c>
      <c r="I12" s="50">
        <v>1.7592592592592592E-3</v>
      </c>
      <c r="J12" s="46" t="s">
        <v>346</v>
      </c>
      <c r="K12" s="163" t="s">
        <v>1059</v>
      </c>
      <c r="L12" s="46" t="s">
        <v>861</v>
      </c>
      <c r="M12" s="74" t="s">
        <v>994</v>
      </c>
      <c r="N12" s="46" t="s">
        <v>1070</v>
      </c>
      <c r="O12" s="74" t="s">
        <v>855</v>
      </c>
      <c r="P12" s="46" t="s">
        <v>47</v>
      </c>
      <c r="Q12" s="78" t="s">
        <v>856</v>
      </c>
      <c r="R12" s="129">
        <v>1</v>
      </c>
      <c r="S12" s="129">
        <v>0</v>
      </c>
      <c r="T12" s="23" t="s">
        <v>836</v>
      </c>
      <c r="U12" s="23">
        <v>0</v>
      </c>
      <c r="V12" s="23">
        <v>1</v>
      </c>
      <c r="W12" s="23">
        <v>0</v>
      </c>
      <c r="X12" s="23">
        <v>1</v>
      </c>
      <c r="Y12" s="70">
        <f t="shared" si="0"/>
        <v>3</v>
      </c>
      <c r="Z12"/>
      <c r="AA12"/>
      <c r="AB12"/>
      <c r="AC12"/>
      <c r="AD12"/>
      <c r="AE12"/>
      <c r="AF12"/>
      <c r="AG12"/>
      <c r="AH12"/>
    </row>
    <row r="13" spans="1:34" s="29" customFormat="1" ht="90" x14ac:dyDescent="0.25">
      <c r="A13" s="42">
        <v>36</v>
      </c>
      <c r="B13" s="85" t="s">
        <v>425</v>
      </c>
      <c r="C13" s="84" t="s">
        <v>1096</v>
      </c>
      <c r="D13" s="15" t="s">
        <v>411</v>
      </c>
      <c r="E13" s="23" t="s">
        <v>285</v>
      </c>
      <c r="F13" s="24" t="s">
        <v>412</v>
      </c>
      <c r="G13" s="51">
        <v>40476</v>
      </c>
      <c r="H13" s="52">
        <v>259</v>
      </c>
      <c r="I13" s="53">
        <v>1.3194444444444443E-3</v>
      </c>
      <c r="J13" s="23" t="s">
        <v>346</v>
      </c>
      <c r="K13" s="15" t="s">
        <v>920</v>
      </c>
      <c r="L13" s="15" t="s">
        <v>902</v>
      </c>
      <c r="M13" s="74" t="s">
        <v>995</v>
      </c>
      <c r="N13" s="15" t="s">
        <v>900</v>
      </c>
      <c r="O13" s="74" t="s">
        <v>839</v>
      </c>
      <c r="P13" s="23" t="s">
        <v>347</v>
      </c>
      <c r="Q13" s="78" t="s">
        <v>347</v>
      </c>
      <c r="R13" s="78"/>
      <c r="S13" s="78"/>
      <c r="T13" s="46" t="s">
        <v>901</v>
      </c>
      <c r="U13" s="23" t="s">
        <v>18</v>
      </c>
      <c r="V13" s="23" t="s">
        <v>21</v>
      </c>
      <c r="W13" s="23" t="s">
        <v>18</v>
      </c>
      <c r="X13" s="23" t="s">
        <v>21</v>
      </c>
      <c r="Y13" s="23"/>
      <c r="Z13"/>
      <c r="AA13"/>
      <c r="AB13"/>
      <c r="AC13"/>
      <c r="AD13"/>
      <c r="AE13"/>
      <c r="AF13"/>
      <c r="AG13"/>
      <c r="AH13"/>
    </row>
    <row r="14" spans="1:34" s="29" customFormat="1" ht="60" x14ac:dyDescent="0.25">
      <c r="A14" s="41">
        <v>37</v>
      </c>
      <c r="B14" s="82" t="s">
        <v>426</v>
      </c>
      <c r="C14" s="81" t="s">
        <v>1090</v>
      </c>
      <c r="D14" s="15" t="s">
        <v>413</v>
      </c>
      <c r="E14" s="23" t="s">
        <v>285</v>
      </c>
      <c r="F14" s="24" t="s">
        <v>414</v>
      </c>
      <c r="G14" s="51">
        <v>41024</v>
      </c>
      <c r="H14" s="52">
        <v>255</v>
      </c>
      <c r="I14" s="53">
        <v>9.2592592592592585E-4</v>
      </c>
      <c r="J14" s="23" t="s">
        <v>346</v>
      </c>
      <c r="K14" s="163" t="s">
        <v>1059</v>
      </c>
      <c r="L14" s="15" t="s">
        <v>931</v>
      </c>
      <c r="M14" s="74" t="s">
        <v>994</v>
      </c>
      <c r="N14" s="15" t="s">
        <v>1048</v>
      </c>
      <c r="O14" s="74" t="s">
        <v>1041</v>
      </c>
      <c r="P14" s="46" t="s">
        <v>347</v>
      </c>
      <c r="Q14" s="70" t="s">
        <v>862</v>
      </c>
      <c r="R14" s="128">
        <v>0</v>
      </c>
      <c r="S14" s="128">
        <v>1</v>
      </c>
      <c r="T14" s="46" t="s">
        <v>930</v>
      </c>
      <c r="U14" s="46">
        <v>1</v>
      </c>
      <c r="V14" s="46">
        <v>1</v>
      </c>
      <c r="W14" s="46">
        <v>1</v>
      </c>
      <c r="X14" s="46">
        <v>1</v>
      </c>
      <c r="Y14" s="70">
        <f t="shared" ref="Y14:Y22" si="1">SUM(R14:X14)</f>
        <v>5</v>
      </c>
      <c r="Z14"/>
      <c r="AA14"/>
      <c r="AB14"/>
      <c r="AC14"/>
      <c r="AD14"/>
      <c r="AE14"/>
      <c r="AF14"/>
      <c r="AG14"/>
      <c r="AH14"/>
    </row>
    <row r="15" spans="1:34" s="29" customFormat="1" ht="90" x14ac:dyDescent="0.25">
      <c r="A15" s="42">
        <v>38</v>
      </c>
      <c r="B15" s="71" t="s">
        <v>779</v>
      </c>
      <c r="C15" s="164" t="s">
        <v>1089</v>
      </c>
      <c r="D15" s="46" t="s">
        <v>327</v>
      </c>
      <c r="E15" s="46" t="s">
        <v>277</v>
      </c>
      <c r="F15" s="47" t="s">
        <v>801</v>
      </c>
      <c r="G15" s="48">
        <v>40668</v>
      </c>
      <c r="H15" s="49">
        <v>252</v>
      </c>
      <c r="I15" s="50">
        <v>1.5046296296296294E-3</v>
      </c>
      <c r="J15" s="46" t="s">
        <v>45</v>
      </c>
      <c r="K15" s="46" t="s">
        <v>1060</v>
      </c>
      <c r="L15" s="46" t="s">
        <v>865</v>
      </c>
      <c r="M15" s="74" t="s">
        <v>995</v>
      </c>
      <c r="N15" s="46" t="s">
        <v>875</v>
      </c>
      <c r="O15" s="74" t="s">
        <v>1043</v>
      </c>
      <c r="P15" s="23" t="s">
        <v>47</v>
      </c>
      <c r="Q15" s="78" t="s">
        <v>862</v>
      </c>
      <c r="R15" s="129">
        <v>0</v>
      </c>
      <c r="S15" s="129">
        <v>1</v>
      </c>
      <c r="T15" s="15" t="s">
        <v>863</v>
      </c>
      <c r="U15" s="23">
        <v>0</v>
      </c>
      <c r="V15" s="23">
        <v>1</v>
      </c>
      <c r="W15" s="23">
        <v>1</v>
      </c>
      <c r="X15" s="23">
        <v>0</v>
      </c>
      <c r="Y15" s="70">
        <f t="shared" si="1"/>
        <v>3</v>
      </c>
    </row>
    <row r="16" spans="1:34" s="29" customFormat="1" ht="90" x14ac:dyDescent="0.25">
      <c r="A16" s="39">
        <v>41</v>
      </c>
      <c r="B16" s="23" t="s">
        <v>599</v>
      </c>
      <c r="C16" s="15">
        <v>9</v>
      </c>
      <c r="D16" s="15" t="s">
        <v>623</v>
      </c>
      <c r="E16" s="23" t="s">
        <v>250</v>
      </c>
      <c r="F16" s="24" t="s">
        <v>642</v>
      </c>
      <c r="G16" s="51">
        <v>42229</v>
      </c>
      <c r="H16" s="52">
        <v>220</v>
      </c>
      <c r="I16" s="53">
        <v>1.8750000000000001E-3</v>
      </c>
      <c r="J16" s="23" t="s">
        <v>48</v>
      </c>
      <c r="K16" s="163" t="s">
        <v>1059</v>
      </c>
      <c r="L16" s="15" t="s">
        <v>905</v>
      </c>
      <c r="M16" s="74" t="s">
        <v>994</v>
      </c>
      <c r="N16" s="15" t="s">
        <v>1072</v>
      </c>
      <c r="O16" s="74" t="s">
        <v>875</v>
      </c>
      <c r="P16" s="23">
        <v>1</v>
      </c>
      <c r="Q16" s="78" t="s">
        <v>868</v>
      </c>
      <c r="R16" s="129">
        <v>1</v>
      </c>
      <c r="S16" s="129">
        <v>1</v>
      </c>
      <c r="T16" s="46" t="s">
        <v>904</v>
      </c>
      <c r="U16" s="23">
        <v>1</v>
      </c>
      <c r="V16" s="23">
        <v>1</v>
      </c>
      <c r="W16" s="23">
        <v>1</v>
      </c>
      <c r="X16" s="23">
        <v>1</v>
      </c>
      <c r="Y16" s="70">
        <f t="shared" si="1"/>
        <v>6</v>
      </c>
      <c r="Z16"/>
      <c r="AA16"/>
      <c r="AB16"/>
      <c r="AC16"/>
      <c r="AD16"/>
      <c r="AE16"/>
      <c r="AF16"/>
      <c r="AG16"/>
      <c r="AH16"/>
    </row>
    <row r="17" spans="1:34" s="29" customFormat="1" ht="90" x14ac:dyDescent="0.25">
      <c r="A17" s="40">
        <v>46</v>
      </c>
      <c r="B17" s="46" t="s">
        <v>600</v>
      </c>
      <c r="C17" s="46">
        <v>10</v>
      </c>
      <c r="D17" s="15" t="s">
        <v>624</v>
      </c>
      <c r="E17" s="23" t="s">
        <v>250</v>
      </c>
      <c r="F17" s="24" t="s">
        <v>643</v>
      </c>
      <c r="G17" s="51">
        <v>41663</v>
      </c>
      <c r="H17" s="52">
        <v>194</v>
      </c>
      <c r="I17" s="53">
        <v>1.4699074074074074E-3</v>
      </c>
      <c r="J17" s="23" t="s">
        <v>48</v>
      </c>
      <c r="K17" s="163" t="s">
        <v>1059</v>
      </c>
      <c r="L17" s="15" t="s">
        <v>909</v>
      </c>
      <c r="M17" s="74" t="s">
        <v>994</v>
      </c>
      <c r="N17" s="15" t="s">
        <v>1075</v>
      </c>
      <c r="O17" s="74" t="s">
        <v>875</v>
      </c>
      <c r="P17" s="23" t="s">
        <v>47</v>
      </c>
      <c r="Q17" s="78" t="s">
        <v>862</v>
      </c>
      <c r="R17" s="129">
        <v>0</v>
      </c>
      <c r="S17" s="129">
        <v>1</v>
      </c>
      <c r="T17" s="46" t="s">
        <v>908</v>
      </c>
      <c r="U17" s="23">
        <v>0</v>
      </c>
      <c r="V17" s="23">
        <v>1</v>
      </c>
      <c r="W17" s="23">
        <v>1</v>
      </c>
      <c r="X17" s="23">
        <v>0</v>
      </c>
      <c r="Y17" s="70">
        <f t="shared" si="1"/>
        <v>3</v>
      </c>
      <c r="Z17"/>
      <c r="AA17"/>
      <c r="AB17"/>
      <c r="AC17"/>
      <c r="AD17"/>
      <c r="AE17"/>
      <c r="AF17"/>
      <c r="AG17"/>
      <c r="AH17"/>
    </row>
    <row r="18" spans="1:34" s="29" customFormat="1" ht="26.25" customHeight="1" x14ac:dyDescent="0.25">
      <c r="A18" s="39">
        <v>51</v>
      </c>
      <c r="B18" s="46" t="s">
        <v>602</v>
      </c>
      <c r="C18" s="46">
        <v>11</v>
      </c>
      <c r="D18" s="15" t="s">
        <v>626</v>
      </c>
      <c r="E18" s="23" t="s">
        <v>250</v>
      </c>
      <c r="F18" s="24" t="s">
        <v>645</v>
      </c>
      <c r="G18" s="51">
        <v>41311</v>
      </c>
      <c r="H18" s="52">
        <v>168</v>
      </c>
      <c r="I18" s="53">
        <v>2.3298611111111107E-2</v>
      </c>
      <c r="J18" s="23" t="s">
        <v>48</v>
      </c>
      <c r="K18" s="15" t="s">
        <v>1060</v>
      </c>
      <c r="L18" s="46" t="s">
        <v>912</v>
      </c>
      <c r="M18" s="74" t="s">
        <v>1001</v>
      </c>
      <c r="N18" s="46" t="s">
        <v>875</v>
      </c>
      <c r="O18" s="74" t="s">
        <v>875</v>
      </c>
      <c r="P18" s="46" t="s">
        <v>47</v>
      </c>
      <c r="Q18" s="78" t="s">
        <v>862</v>
      </c>
      <c r="R18" s="129">
        <v>1</v>
      </c>
      <c r="S18" s="129">
        <v>1</v>
      </c>
      <c r="T18" s="15" t="s">
        <v>913</v>
      </c>
      <c r="U18" s="15">
        <v>0</v>
      </c>
      <c r="V18" s="15">
        <v>0</v>
      </c>
      <c r="W18" s="15">
        <v>1</v>
      </c>
      <c r="X18" s="15">
        <v>0</v>
      </c>
      <c r="Y18" s="70">
        <f t="shared" si="1"/>
        <v>3</v>
      </c>
      <c r="Z18"/>
      <c r="AA18"/>
      <c r="AB18"/>
      <c r="AC18"/>
      <c r="AD18"/>
      <c r="AE18"/>
      <c r="AF18"/>
      <c r="AG18"/>
      <c r="AH18"/>
    </row>
    <row r="19" spans="1:34" ht="45" x14ac:dyDescent="0.25">
      <c r="A19" s="40">
        <v>56</v>
      </c>
      <c r="B19" s="23" t="s">
        <v>605</v>
      </c>
      <c r="C19" s="15">
        <v>12</v>
      </c>
      <c r="D19" s="15" t="s">
        <v>629</v>
      </c>
      <c r="E19" s="23" t="s">
        <v>250</v>
      </c>
      <c r="F19" s="24" t="s">
        <v>650</v>
      </c>
      <c r="G19" s="51">
        <v>40673</v>
      </c>
      <c r="H19" s="52">
        <v>161</v>
      </c>
      <c r="I19" s="53">
        <v>5.5555555555555556E-4</v>
      </c>
      <c r="J19" s="23" t="s">
        <v>51</v>
      </c>
      <c r="K19" s="15" t="s">
        <v>1058</v>
      </c>
      <c r="L19" s="15" t="s">
        <v>914</v>
      </c>
      <c r="M19" s="74" t="s">
        <v>1000</v>
      </c>
      <c r="N19" s="15" t="s">
        <v>875</v>
      </c>
      <c r="O19" s="74" t="s">
        <v>924</v>
      </c>
      <c r="P19" s="46" t="s">
        <v>47</v>
      </c>
      <c r="Q19" s="70" t="s">
        <v>862</v>
      </c>
      <c r="R19" s="128">
        <v>0</v>
      </c>
      <c r="S19" s="128">
        <v>0</v>
      </c>
      <c r="T19" s="46" t="s">
        <v>843</v>
      </c>
      <c r="U19" s="46">
        <v>0</v>
      </c>
      <c r="V19" s="46">
        <v>0</v>
      </c>
      <c r="W19" s="46">
        <v>1</v>
      </c>
      <c r="X19" s="46">
        <v>0</v>
      </c>
      <c r="Y19" s="70">
        <f t="shared" si="1"/>
        <v>1</v>
      </c>
    </row>
    <row r="20" spans="1:34" ht="75" x14ac:dyDescent="0.25">
      <c r="A20" s="39">
        <v>61</v>
      </c>
      <c r="B20" s="46" t="s">
        <v>606</v>
      </c>
      <c r="C20" s="46">
        <v>13</v>
      </c>
      <c r="D20" s="15" t="s">
        <v>630</v>
      </c>
      <c r="E20" s="23" t="s">
        <v>250</v>
      </c>
      <c r="F20" s="24" t="s">
        <v>651</v>
      </c>
      <c r="G20" s="51">
        <v>40091</v>
      </c>
      <c r="H20" s="52">
        <v>141</v>
      </c>
      <c r="I20" s="53">
        <v>6.122685185185185E-3</v>
      </c>
      <c r="J20" s="23" t="s">
        <v>346</v>
      </c>
      <c r="K20" s="15" t="s">
        <v>1058</v>
      </c>
      <c r="L20" s="15" t="s">
        <v>915</v>
      </c>
      <c r="M20" s="74" t="s">
        <v>999</v>
      </c>
      <c r="N20" s="15" t="s">
        <v>1068</v>
      </c>
      <c r="O20" s="74" t="s">
        <v>916</v>
      </c>
      <c r="P20" s="46" t="s">
        <v>347</v>
      </c>
      <c r="Q20" s="70" t="s">
        <v>862</v>
      </c>
      <c r="R20" s="128">
        <v>1</v>
      </c>
      <c r="S20" s="128">
        <v>0</v>
      </c>
      <c r="T20" s="46" t="s">
        <v>892</v>
      </c>
      <c r="U20" s="46">
        <v>0</v>
      </c>
      <c r="V20" s="46">
        <v>0</v>
      </c>
      <c r="W20" s="46">
        <v>1</v>
      </c>
      <c r="X20" s="46">
        <v>0</v>
      </c>
      <c r="Y20" s="70">
        <f t="shared" si="1"/>
        <v>2</v>
      </c>
    </row>
    <row r="21" spans="1:34" ht="60" x14ac:dyDescent="0.25">
      <c r="A21" s="40">
        <v>66</v>
      </c>
      <c r="B21" s="46" t="s">
        <v>782</v>
      </c>
      <c r="C21" s="46">
        <v>14</v>
      </c>
      <c r="D21" s="46" t="s">
        <v>328</v>
      </c>
      <c r="E21" s="46" t="s">
        <v>277</v>
      </c>
      <c r="F21" s="47" t="s">
        <v>804</v>
      </c>
      <c r="G21" s="48">
        <v>41530</v>
      </c>
      <c r="H21" s="49">
        <v>113</v>
      </c>
      <c r="I21" s="50">
        <v>2.2222222222222222E-3</v>
      </c>
      <c r="J21" s="46" t="s">
        <v>45</v>
      </c>
      <c r="K21" s="46" t="s">
        <v>1057</v>
      </c>
      <c r="L21" s="46" t="s">
        <v>922</v>
      </c>
      <c r="M21" s="74" t="s">
        <v>995</v>
      </c>
      <c r="N21" s="46" t="s">
        <v>875</v>
      </c>
      <c r="O21" s="74" t="s">
        <v>921</v>
      </c>
      <c r="P21" s="46" t="s">
        <v>47</v>
      </c>
      <c r="Q21" s="78" t="s">
        <v>868</v>
      </c>
      <c r="R21" s="129">
        <v>0</v>
      </c>
      <c r="S21" s="129">
        <v>1</v>
      </c>
      <c r="T21" s="15" t="s">
        <v>918</v>
      </c>
      <c r="U21" s="46">
        <v>0</v>
      </c>
      <c r="V21" s="46">
        <v>1</v>
      </c>
      <c r="W21" s="46">
        <v>1</v>
      </c>
      <c r="X21" s="46">
        <v>0</v>
      </c>
      <c r="Y21" s="70">
        <f t="shared" si="1"/>
        <v>3</v>
      </c>
      <c r="Z21" s="29"/>
      <c r="AA21" s="29"/>
      <c r="AB21" s="29"/>
      <c r="AC21" s="29"/>
      <c r="AD21" s="29"/>
      <c r="AE21" s="29"/>
      <c r="AF21" s="29"/>
      <c r="AG21" s="29"/>
      <c r="AH21" s="29"/>
    </row>
    <row r="22" spans="1:34" ht="72" customHeight="1" x14ac:dyDescent="0.25">
      <c r="A22" s="39">
        <v>69</v>
      </c>
      <c r="B22" s="71" t="s">
        <v>696</v>
      </c>
      <c r="C22" s="164" t="s">
        <v>1089</v>
      </c>
      <c r="D22" s="46" t="s">
        <v>323</v>
      </c>
      <c r="E22" s="46" t="s">
        <v>255</v>
      </c>
      <c r="F22" s="47" t="s">
        <v>717</v>
      </c>
      <c r="G22" s="48">
        <v>42423</v>
      </c>
      <c r="H22" s="49">
        <v>103</v>
      </c>
      <c r="I22" s="50">
        <v>4.3611111111111107E-2</v>
      </c>
      <c r="J22" s="46" t="s">
        <v>346</v>
      </c>
      <c r="K22" s="46" t="s">
        <v>1058</v>
      </c>
      <c r="L22" s="46" t="s">
        <v>869</v>
      </c>
      <c r="M22" s="74" t="s">
        <v>994</v>
      </c>
      <c r="N22" s="46" t="s">
        <v>1074</v>
      </c>
      <c r="O22" s="74" t="s">
        <v>1044</v>
      </c>
      <c r="P22" s="46" t="s">
        <v>47</v>
      </c>
      <c r="Q22" s="78" t="s">
        <v>868</v>
      </c>
      <c r="R22" s="129">
        <v>0</v>
      </c>
      <c r="S22" s="129">
        <v>1</v>
      </c>
      <c r="T22" s="15" t="s">
        <v>866</v>
      </c>
      <c r="U22" s="23">
        <v>0</v>
      </c>
      <c r="V22" s="23">
        <v>1</v>
      </c>
      <c r="W22" s="23">
        <v>0</v>
      </c>
      <c r="X22" s="23">
        <v>0</v>
      </c>
      <c r="Y22" s="70">
        <f t="shared" si="1"/>
        <v>2</v>
      </c>
    </row>
    <row r="23" spans="1:34" ht="30" x14ac:dyDescent="0.25">
      <c r="A23" s="39">
        <v>71</v>
      </c>
      <c r="B23" s="83" t="s">
        <v>608</v>
      </c>
      <c r="C23" s="83" t="s">
        <v>1097</v>
      </c>
      <c r="D23" s="15" t="s">
        <v>632</v>
      </c>
      <c r="E23" s="23" t="s">
        <v>250</v>
      </c>
      <c r="F23" s="24" t="s">
        <v>653</v>
      </c>
      <c r="G23" s="51">
        <v>40773</v>
      </c>
      <c r="H23" s="52">
        <v>101</v>
      </c>
      <c r="I23" s="53">
        <v>1.0069444444444444E-3</v>
      </c>
      <c r="J23" s="23" t="s">
        <v>649</v>
      </c>
      <c r="K23" s="15" t="s">
        <v>923</v>
      </c>
      <c r="L23" s="15" t="s">
        <v>914</v>
      </c>
      <c r="N23" s="15" t="s">
        <v>47</v>
      </c>
      <c r="O23" s="74" t="s">
        <v>924</v>
      </c>
      <c r="P23" s="46" t="s">
        <v>47</v>
      </c>
      <c r="Q23" s="78" t="s">
        <v>862</v>
      </c>
      <c r="T23" s="15" t="s">
        <v>843</v>
      </c>
      <c r="U23" s="46" t="s">
        <v>18</v>
      </c>
      <c r="V23" s="46" t="s">
        <v>18</v>
      </c>
      <c r="W23" s="46" t="s">
        <v>21</v>
      </c>
      <c r="X23" s="46" t="s">
        <v>843</v>
      </c>
    </row>
    <row r="24" spans="1:34" ht="45" x14ac:dyDescent="0.25">
      <c r="A24" s="40">
        <v>72</v>
      </c>
      <c r="B24" s="80" t="s">
        <v>784</v>
      </c>
      <c r="C24" s="80" t="s">
        <v>1091</v>
      </c>
      <c r="D24" s="46" t="s">
        <v>794</v>
      </c>
      <c r="E24" s="46" t="s">
        <v>277</v>
      </c>
      <c r="F24" s="47" t="s">
        <v>806</v>
      </c>
      <c r="G24" s="48">
        <v>40350</v>
      </c>
      <c r="H24" s="49">
        <v>100</v>
      </c>
      <c r="I24" s="50">
        <v>2.2222222222222222E-3</v>
      </c>
      <c r="J24" s="46" t="s">
        <v>45</v>
      </c>
      <c r="K24" s="46" t="s">
        <v>1057</v>
      </c>
      <c r="L24" s="46" t="s">
        <v>937</v>
      </c>
      <c r="M24" s="74" t="s">
        <v>1006</v>
      </c>
      <c r="N24" s="46" t="s">
        <v>875</v>
      </c>
      <c r="O24" s="74" t="s">
        <v>1042</v>
      </c>
      <c r="P24" s="23" t="s">
        <v>47</v>
      </c>
      <c r="Q24" s="78" t="s">
        <v>862</v>
      </c>
      <c r="R24" s="129">
        <v>0</v>
      </c>
      <c r="S24" s="129">
        <v>1</v>
      </c>
      <c r="T24" s="15" t="s">
        <v>934</v>
      </c>
      <c r="U24" s="23">
        <v>0</v>
      </c>
      <c r="V24" s="23">
        <v>1</v>
      </c>
      <c r="W24" s="23">
        <v>1</v>
      </c>
      <c r="X24" s="23">
        <v>0</v>
      </c>
      <c r="Y24" s="70">
        <f>SUM(R24:X24)</f>
        <v>3</v>
      </c>
      <c r="Z24" s="29"/>
      <c r="AA24" s="29"/>
      <c r="AB24" s="29"/>
      <c r="AC24" s="29"/>
      <c r="AD24" s="29"/>
      <c r="AE24" s="29"/>
      <c r="AF24" s="29"/>
      <c r="AG24" s="29"/>
      <c r="AH24" s="29"/>
    </row>
    <row r="25" spans="1:34" ht="30" x14ac:dyDescent="0.25">
      <c r="A25" s="40">
        <v>76</v>
      </c>
      <c r="B25" s="83" t="s">
        <v>610</v>
      </c>
      <c r="C25" s="83" t="s">
        <v>1098</v>
      </c>
      <c r="D25" s="15" t="s">
        <v>633</v>
      </c>
      <c r="E25" s="23" t="s">
        <v>250</v>
      </c>
      <c r="F25" s="23" t="s">
        <v>654</v>
      </c>
      <c r="G25" s="51">
        <v>40868</v>
      </c>
      <c r="H25" s="52">
        <v>94</v>
      </c>
      <c r="I25" s="53">
        <v>7.5231481481481471E-4</v>
      </c>
      <c r="J25" s="23" t="s">
        <v>649</v>
      </c>
    </row>
    <row r="26" spans="1:34" ht="75" x14ac:dyDescent="0.25">
      <c r="A26" s="39">
        <v>77</v>
      </c>
      <c r="B26" s="82" t="s">
        <v>560</v>
      </c>
      <c r="C26" s="81" t="s">
        <v>1092</v>
      </c>
      <c r="D26" s="15" t="s">
        <v>517</v>
      </c>
      <c r="E26" s="23" t="s">
        <v>285</v>
      </c>
      <c r="F26" s="24" t="s">
        <v>533</v>
      </c>
      <c r="G26" s="51">
        <v>40490</v>
      </c>
      <c r="H26" s="52">
        <v>91</v>
      </c>
      <c r="I26" s="53">
        <v>4.7453703703703704E-4</v>
      </c>
      <c r="J26" s="23" t="s">
        <v>346</v>
      </c>
      <c r="K26" s="15" t="s">
        <v>1060</v>
      </c>
      <c r="L26" s="15" t="s">
        <v>939</v>
      </c>
      <c r="M26" s="74" t="s">
        <v>1007</v>
      </c>
      <c r="N26" s="15" t="s">
        <v>875</v>
      </c>
      <c r="O26" s="74" t="s">
        <v>875</v>
      </c>
      <c r="P26" s="23" t="s">
        <v>347</v>
      </c>
      <c r="Q26" s="78" t="s">
        <v>347</v>
      </c>
      <c r="R26" s="129">
        <v>0</v>
      </c>
      <c r="S26" s="129">
        <v>1</v>
      </c>
      <c r="T26" s="23" t="s">
        <v>938</v>
      </c>
      <c r="U26" s="23">
        <v>0</v>
      </c>
      <c r="V26" s="23">
        <v>1</v>
      </c>
      <c r="W26" s="23">
        <v>0</v>
      </c>
      <c r="X26" s="23">
        <v>0</v>
      </c>
      <c r="Y26" s="70">
        <f>SUM(R26:X26)</f>
        <v>2</v>
      </c>
    </row>
    <row r="27" spans="1:34" ht="30" x14ac:dyDescent="0.25">
      <c r="A27" s="43">
        <v>81</v>
      </c>
      <c r="B27" s="83" t="s">
        <v>737</v>
      </c>
      <c r="C27" s="83" t="s">
        <v>1099</v>
      </c>
      <c r="D27" s="46" t="s">
        <v>751</v>
      </c>
      <c r="E27" s="46" t="s">
        <v>271</v>
      </c>
      <c r="F27" s="46" t="s">
        <v>766</v>
      </c>
      <c r="G27" s="48">
        <v>42298</v>
      </c>
      <c r="H27" s="49">
        <v>84</v>
      </c>
      <c r="I27" s="50">
        <v>3.4953703703703705E-3</v>
      </c>
      <c r="J27" s="46" t="s">
        <v>346</v>
      </c>
      <c r="K27" s="46"/>
      <c r="L27" s="46"/>
      <c r="N27" s="46"/>
    </row>
    <row r="28" spans="1:34" ht="90" x14ac:dyDescent="0.25">
      <c r="A28" s="44">
        <v>82</v>
      </c>
      <c r="B28" s="82" t="s">
        <v>611</v>
      </c>
      <c r="C28" s="81" t="s">
        <v>1093</v>
      </c>
      <c r="D28" s="15" t="s">
        <v>631</v>
      </c>
      <c r="E28" s="23" t="s">
        <v>250</v>
      </c>
      <c r="F28" s="24" t="s">
        <v>655</v>
      </c>
      <c r="G28" s="51">
        <v>40990</v>
      </c>
      <c r="H28" s="52">
        <v>79</v>
      </c>
      <c r="I28" s="53">
        <v>2.2916666666666667E-3</v>
      </c>
      <c r="J28" s="23" t="s">
        <v>649</v>
      </c>
      <c r="K28" s="15" t="s">
        <v>1057</v>
      </c>
      <c r="L28" s="15" t="s">
        <v>968</v>
      </c>
      <c r="M28" s="74" t="s">
        <v>995</v>
      </c>
      <c r="N28" s="15" t="s">
        <v>1069</v>
      </c>
      <c r="O28" s="74" t="s">
        <v>971</v>
      </c>
      <c r="P28" s="23" t="s">
        <v>47</v>
      </c>
      <c r="Q28" s="78" t="s">
        <v>970</v>
      </c>
      <c r="R28" s="129">
        <v>0</v>
      </c>
      <c r="S28" s="129">
        <v>1</v>
      </c>
      <c r="T28" s="15" t="s">
        <v>969</v>
      </c>
      <c r="U28" s="23">
        <v>0</v>
      </c>
      <c r="V28" s="23">
        <v>1</v>
      </c>
      <c r="W28" s="23">
        <v>0</v>
      </c>
      <c r="X28" s="23">
        <v>0</v>
      </c>
      <c r="Y28" s="70">
        <f>SUM(R28:X28)</f>
        <v>2</v>
      </c>
    </row>
    <row r="29" spans="1:34" ht="60" x14ac:dyDescent="0.25">
      <c r="A29" s="44">
        <v>86</v>
      </c>
      <c r="B29" s="46" t="s">
        <v>786</v>
      </c>
      <c r="C29" s="46">
        <v>18</v>
      </c>
      <c r="D29" s="46" t="s">
        <v>796</v>
      </c>
      <c r="E29" s="46" t="s">
        <v>277</v>
      </c>
      <c r="F29" s="47" t="s">
        <v>808</v>
      </c>
      <c r="G29" s="48">
        <v>42132</v>
      </c>
      <c r="H29" s="49">
        <v>73</v>
      </c>
      <c r="I29" s="50">
        <v>2.7083333333333334E-3</v>
      </c>
      <c r="J29" s="46" t="s">
        <v>45</v>
      </c>
      <c r="K29" s="46" t="s">
        <v>1058</v>
      </c>
      <c r="L29" s="46" t="s">
        <v>941</v>
      </c>
      <c r="M29" s="74" t="s">
        <v>998</v>
      </c>
      <c r="N29" s="46" t="s">
        <v>875</v>
      </c>
      <c r="O29" s="74" t="s">
        <v>1054</v>
      </c>
      <c r="P29" s="23" t="s">
        <v>47</v>
      </c>
      <c r="Q29" s="78" t="s">
        <v>856</v>
      </c>
      <c r="R29" s="129">
        <v>0</v>
      </c>
      <c r="S29" s="129">
        <v>0</v>
      </c>
      <c r="T29" s="23" t="s">
        <v>843</v>
      </c>
      <c r="U29" s="23">
        <v>0</v>
      </c>
      <c r="V29" s="23">
        <v>0</v>
      </c>
      <c r="W29" s="23">
        <v>1</v>
      </c>
      <c r="X29" s="23">
        <v>1</v>
      </c>
      <c r="Y29" s="70">
        <f>SUM(R29:X29)</f>
        <v>2</v>
      </c>
      <c r="Z29" s="29"/>
      <c r="AA29" s="29"/>
      <c r="AB29" s="29"/>
      <c r="AC29" s="29"/>
      <c r="AD29" s="29"/>
      <c r="AE29" s="29"/>
      <c r="AF29" s="29"/>
      <c r="AG29" s="29"/>
      <c r="AH29" s="29"/>
    </row>
    <row r="30" spans="1:34" ht="30" x14ac:dyDescent="0.25">
      <c r="A30" s="43">
        <v>91</v>
      </c>
      <c r="B30" s="85" t="s">
        <v>575</v>
      </c>
      <c r="C30" s="84" t="s">
        <v>1100</v>
      </c>
      <c r="D30" s="15" t="s">
        <v>545</v>
      </c>
      <c r="E30" s="23" t="s">
        <v>285</v>
      </c>
      <c r="F30" s="23" t="s">
        <v>586</v>
      </c>
      <c r="G30" s="51">
        <v>40521</v>
      </c>
      <c r="H30" s="52">
        <v>58</v>
      </c>
      <c r="I30" s="53">
        <v>7.175925925925927E-4</v>
      </c>
      <c r="J30" s="23" t="s">
        <v>346</v>
      </c>
    </row>
    <row r="31" spans="1:34" ht="60" x14ac:dyDescent="0.25">
      <c r="A31" s="44">
        <v>92</v>
      </c>
      <c r="B31" s="82" t="s">
        <v>614</v>
      </c>
      <c r="C31" s="81" t="s">
        <v>1094</v>
      </c>
      <c r="D31" s="15" t="s">
        <v>659</v>
      </c>
      <c r="E31" s="23" t="s">
        <v>273</v>
      </c>
      <c r="F31" s="24" t="s">
        <v>660</v>
      </c>
      <c r="G31" s="51">
        <v>41739</v>
      </c>
      <c r="H31" s="52">
        <v>58</v>
      </c>
      <c r="I31" s="53">
        <v>1.5393518518518519E-3</v>
      </c>
      <c r="J31" s="23" t="s">
        <v>346</v>
      </c>
      <c r="K31" s="163" t="s">
        <v>1059</v>
      </c>
      <c r="L31" s="15" t="s">
        <v>974</v>
      </c>
      <c r="M31" s="74" t="s">
        <v>1036</v>
      </c>
      <c r="N31" s="15" t="s">
        <v>875</v>
      </c>
      <c r="O31" s="74" t="s">
        <v>973</v>
      </c>
      <c r="P31" s="46" t="s">
        <v>347</v>
      </c>
      <c r="Q31" s="70" t="s">
        <v>862</v>
      </c>
      <c r="R31" s="128">
        <v>0</v>
      </c>
      <c r="S31" s="128">
        <v>0</v>
      </c>
      <c r="T31" s="46" t="s">
        <v>843</v>
      </c>
      <c r="U31" s="46">
        <v>1</v>
      </c>
      <c r="V31" s="46">
        <v>0</v>
      </c>
      <c r="W31" s="46">
        <v>1</v>
      </c>
      <c r="X31" s="46">
        <v>0</v>
      </c>
      <c r="Y31" s="70">
        <f>SUM(R31:X31)</f>
        <v>2</v>
      </c>
      <c r="Z31" s="29"/>
      <c r="AA31" s="29"/>
      <c r="AB31" s="29"/>
      <c r="AC31" s="29"/>
      <c r="AD31" s="29"/>
      <c r="AE31" s="29"/>
      <c r="AF31" s="29"/>
      <c r="AG31" s="29"/>
      <c r="AH31" s="29"/>
    </row>
    <row r="32" spans="1:34" ht="45" x14ac:dyDescent="0.25">
      <c r="A32" s="44">
        <v>96</v>
      </c>
      <c r="B32" s="46" t="s">
        <v>669</v>
      </c>
      <c r="C32" s="46">
        <v>20</v>
      </c>
      <c r="D32" s="46" t="s">
        <v>678</v>
      </c>
      <c r="E32" s="46" t="s">
        <v>233</v>
      </c>
      <c r="F32" s="47" t="s">
        <v>690</v>
      </c>
      <c r="G32" s="48">
        <v>42160</v>
      </c>
      <c r="H32" s="49">
        <v>40</v>
      </c>
      <c r="I32" s="50">
        <v>2.3020833333333334E-2</v>
      </c>
      <c r="J32" s="46" t="s">
        <v>45</v>
      </c>
      <c r="K32" s="46" t="s">
        <v>1060</v>
      </c>
      <c r="L32" s="46" t="s">
        <v>946</v>
      </c>
      <c r="M32" s="74" t="s">
        <v>1002</v>
      </c>
      <c r="N32" s="15" t="s">
        <v>875</v>
      </c>
      <c r="O32" s="74" t="s">
        <v>875</v>
      </c>
      <c r="P32" s="46" t="s">
        <v>47</v>
      </c>
      <c r="Q32" s="70" t="s">
        <v>862</v>
      </c>
      <c r="R32" s="128">
        <v>1</v>
      </c>
      <c r="S32" s="128">
        <v>0</v>
      </c>
      <c r="T32" s="46" t="s">
        <v>945</v>
      </c>
      <c r="U32" s="46">
        <v>0</v>
      </c>
      <c r="V32" s="46">
        <v>0</v>
      </c>
      <c r="W32" s="46">
        <v>1</v>
      </c>
      <c r="X32" s="46">
        <v>0</v>
      </c>
      <c r="Y32" s="70">
        <f>SUM(R32:X32)</f>
        <v>2</v>
      </c>
    </row>
    <row r="33" spans="1:25" ht="45" x14ac:dyDescent="0.25">
      <c r="A33" s="43">
        <v>101</v>
      </c>
      <c r="B33" s="46" t="s">
        <v>671</v>
      </c>
      <c r="C33" s="46">
        <v>21</v>
      </c>
      <c r="D33" s="46" t="s">
        <v>680</v>
      </c>
      <c r="E33" s="46" t="s">
        <v>233</v>
      </c>
      <c r="F33" s="47" t="s">
        <v>693</v>
      </c>
      <c r="G33" s="48">
        <v>42461</v>
      </c>
      <c r="H33" s="49">
        <v>24</v>
      </c>
      <c r="I33" s="50">
        <v>4.1597222222222223E-2</v>
      </c>
      <c r="J33" s="46" t="s">
        <v>45</v>
      </c>
      <c r="K33" s="46" t="s">
        <v>1060</v>
      </c>
      <c r="L33" s="46" t="s">
        <v>953</v>
      </c>
      <c r="M33" s="74" t="s">
        <v>1004</v>
      </c>
      <c r="N33" s="46" t="s">
        <v>1062</v>
      </c>
      <c r="O33" s="74" t="s">
        <v>845</v>
      </c>
      <c r="P33" s="46" t="s">
        <v>47</v>
      </c>
      <c r="Q33" s="70" t="s">
        <v>862</v>
      </c>
      <c r="R33" s="128">
        <v>1</v>
      </c>
      <c r="S33" s="128">
        <v>1</v>
      </c>
      <c r="T33" s="46" t="s">
        <v>951</v>
      </c>
      <c r="U33" s="46">
        <v>0</v>
      </c>
      <c r="V33" s="46">
        <v>0</v>
      </c>
      <c r="W33" s="46">
        <v>1</v>
      </c>
      <c r="X33" s="46">
        <v>0</v>
      </c>
      <c r="Y33" s="70">
        <f>SUM(R33:X33)</f>
        <v>3</v>
      </c>
    </row>
    <row r="34" spans="1:25" ht="75" x14ac:dyDescent="0.25">
      <c r="A34" s="44">
        <v>106</v>
      </c>
      <c r="B34" s="46" t="s">
        <v>698</v>
      </c>
      <c r="C34" s="46">
        <v>22</v>
      </c>
      <c r="D34" s="46" t="s">
        <v>708</v>
      </c>
      <c r="E34" s="46" t="s">
        <v>255</v>
      </c>
      <c r="F34" s="47" t="s">
        <v>720</v>
      </c>
      <c r="G34" s="48">
        <v>42415</v>
      </c>
      <c r="H34" s="49">
        <v>21</v>
      </c>
      <c r="I34" s="50">
        <v>1.4131944444444445E-2</v>
      </c>
      <c r="J34" s="46" t="s">
        <v>346</v>
      </c>
      <c r="K34" s="46" t="s">
        <v>1060</v>
      </c>
      <c r="L34" s="46" t="s">
        <v>955</v>
      </c>
      <c r="M34" s="74" t="s">
        <v>1004</v>
      </c>
      <c r="N34" s="46" t="s">
        <v>1071</v>
      </c>
      <c r="O34" s="74" t="s">
        <v>875</v>
      </c>
      <c r="P34" s="46" t="s">
        <v>47</v>
      </c>
      <c r="Q34" s="78" t="s">
        <v>862</v>
      </c>
      <c r="R34" s="129">
        <v>1</v>
      </c>
      <c r="S34" s="129">
        <v>1</v>
      </c>
      <c r="T34" s="46" t="s">
        <v>958</v>
      </c>
      <c r="U34" s="15">
        <v>0</v>
      </c>
      <c r="V34" s="15">
        <v>0</v>
      </c>
      <c r="W34" s="15">
        <v>1</v>
      </c>
      <c r="X34" s="15">
        <v>0</v>
      </c>
      <c r="Y34" s="70">
        <f>SUM(R34:X34)</f>
        <v>3</v>
      </c>
    </row>
    <row r="35" spans="1:25" ht="75" x14ac:dyDescent="0.25">
      <c r="A35" s="43">
        <v>111</v>
      </c>
      <c r="B35" s="46" t="s">
        <v>701</v>
      </c>
      <c r="C35" s="46">
        <v>23</v>
      </c>
      <c r="D35" s="46" t="s">
        <v>711</v>
      </c>
      <c r="E35" s="46" t="s">
        <v>255</v>
      </c>
      <c r="F35" s="47" t="s">
        <v>725</v>
      </c>
      <c r="G35" s="48">
        <v>42453</v>
      </c>
      <c r="H35" s="49">
        <v>13</v>
      </c>
      <c r="I35" s="50">
        <v>1.5416666666666667E-2</v>
      </c>
      <c r="J35" s="46" t="s">
        <v>346</v>
      </c>
      <c r="K35" s="46" t="s">
        <v>1060</v>
      </c>
      <c r="L35" s="46" t="s">
        <v>962</v>
      </c>
      <c r="M35" s="74" t="s">
        <v>1004</v>
      </c>
      <c r="N35" s="46" t="s">
        <v>1076</v>
      </c>
      <c r="O35" s="74" t="s">
        <v>875</v>
      </c>
      <c r="P35" s="46" t="s">
        <v>47</v>
      </c>
      <c r="Q35" s="78" t="s">
        <v>862</v>
      </c>
      <c r="R35" s="129">
        <v>1</v>
      </c>
      <c r="S35" s="129">
        <v>0</v>
      </c>
      <c r="T35" s="15" t="s">
        <v>963</v>
      </c>
      <c r="U35" s="15">
        <v>0</v>
      </c>
      <c r="V35" s="15">
        <v>0</v>
      </c>
      <c r="W35" s="15">
        <v>1</v>
      </c>
      <c r="X35" s="15">
        <v>0</v>
      </c>
      <c r="Y35" s="70">
        <f>SUM(R35:X35)</f>
        <v>2</v>
      </c>
    </row>
    <row r="36" spans="1:25" ht="60" x14ac:dyDescent="0.25">
      <c r="A36" s="44">
        <v>116</v>
      </c>
      <c r="B36" s="83" t="s">
        <v>706</v>
      </c>
      <c r="C36" s="83" t="s">
        <v>1101</v>
      </c>
      <c r="D36" s="46" t="s">
        <v>716</v>
      </c>
      <c r="E36" s="46" t="s">
        <v>255</v>
      </c>
      <c r="F36" s="47" t="s">
        <v>733</v>
      </c>
      <c r="G36" s="48">
        <v>42444</v>
      </c>
      <c r="H36" s="49">
        <v>7</v>
      </c>
      <c r="I36" s="50">
        <v>4.1550925925925929E-2</v>
      </c>
      <c r="J36" s="46" t="s">
        <v>346</v>
      </c>
      <c r="K36" s="46" t="s">
        <v>817</v>
      </c>
      <c r="L36" s="46"/>
      <c r="N36" s="46"/>
    </row>
    <row r="37" spans="1:25" ht="75" x14ac:dyDescent="0.25">
      <c r="A37" s="43">
        <v>117</v>
      </c>
      <c r="B37" s="80" t="s">
        <v>748</v>
      </c>
      <c r="C37" s="80" t="s">
        <v>1095</v>
      </c>
      <c r="D37" s="46" t="s">
        <v>762</v>
      </c>
      <c r="E37" s="46" t="s">
        <v>271</v>
      </c>
      <c r="F37" s="47" t="s">
        <v>777</v>
      </c>
      <c r="G37" s="48">
        <v>40899</v>
      </c>
      <c r="H37" s="49">
        <v>6</v>
      </c>
      <c r="I37" s="50">
        <v>6.8749999999999992E-2</v>
      </c>
      <c r="J37" s="46" t="s">
        <v>346</v>
      </c>
      <c r="K37" s="46" t="s">
        <v>1060</v>
      </c>
      <c r="L37" s="46" t="s">
        <v>981</v>
      </c>
      <c r="M37" s="74" t="s">
        <v>1009</v>
      </c>
      <c r="N37" s="46" t="s">
        <v>1073</v>
      </c>
      <c r="O37" s="74" t="s">
        <v>1045</v>
      </c>
      <c r="P37" s="23" t="s">
        <v>47</v>
      </c>
      <c r="Q37" s="78" t="s">
        <v>862</v>
      </c>
      <c r="R37" s="129">
        <v>0</v>
      </c>
      <c r="S37" s="129">
        <v>1</v>
      </c>
      <c r="T37" s="15" t="s">
        <v>980</v>
      </c>
      <c r="U37" s="23">
        <v>0</v>
      </c>
      <c r="V37" s="23">
        <v>1</v>
      </c>
      <c r="W37" s="23">
        <v>0</v>
      </c>
      <c r="X37" s="23">
        <v>0</v>
      </c>
      <c r="Y37" s="70">
        <f>SUM(R37:X37)</f>
        <v>2</v>
      </c>
    </row>
  </sheetData>
  <autoFilter ref="A1:AH120">
    <sortState ref="A2:AH120">
      <sortCondition ref="A1:A120"/>
    </sortState>
  </autoFilter>
  <sortState ref="A2:AH120">
    <sortCondition ref="C2:C120"/>
  </sortState>
  <hyperlinks>
    <hyperlink ref="F37" r:id="rId1"/>
    <hyperlink ref="F33" r:id="rId2"/>
    <hyperlink ref="F32" r:id="rId3"/>
    <hyperlink ref="F34" r:id="rId4"/>
    <hyperlink ref="F2" r:id="rId5"/>
    <hyperlink ref="F7" r:id="rId6"/>
    <hyperlink ref="F12" r:id="rId7"/>
    <hyperlink ref="F15" r:id="rId8"/>
    <hyperlink ref="F22" r:id="rId9"/>
    <hyperlink ref="F9" r:id="rId10"/>
    <hyperlink ref="F6" r:id="rId11"/>
    <hyperlink ref="F8" r:id="rId12"/>
    <hyperlink ref="F10" r:id="rId13"/>
    <hyperlink ref="F17" r:id="rId14"/>
    <hyperlink ref="F18" r:id="rId15"/>
    <hyperlink ref="F20" r:id="rId16"/>
    <hyperlink ref="F21" r:id="rId17"/>
    <hyperlink ref="F23" r:id="rId18"/>
    <hyperlink ref="F24" r:id="rId19"/>
    <hyperlink ref="F26" r:id="rId20"/>
    <hyperlink ref="F29" r:id="rId21"/>
    <hyperlink ref="F28" r:id="rId22"/>
    <hyperlink ref="F31" r:id="rId23"/>
    <hyperlink ref="F4" r:id="rId24"/>
  </hyperlinks>
  <pageMargins left="0.7" right="0.7" top="0.75" bottom="0.75" header="0.3" footer="0.3"/>
  <pageSetup orientation="portrait" horizontalDpi="4294967292" verticalDpi="0" r:id="rId2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
  <sheetViews>
    <sheetView workbookViewId="0">
      <selection activeCell="O7" sqref="O7"/>
    </sheetView>
  </sheetViews>
  <sheetFormatPr defaultRowHeight="15" x14ac:dyDescent="0.25"/>
  <cols>
    <col min="1" max="1" width="19.7109375" customWidth="1"/>
    <col min="2" max="2" width="10.140625" style="23" customWidth="1"/>
    <col min="3" max="3" width="4.85546875" style="23" customWidth="1"/>
    <col min="4" max="4" width="12.28515625" customWidth="1"/>
    <col min="5" max="5" width="10.7109375" customWidth="1"/>
    <col min="7" max="7" width="19.7109375" bestFit="1" customWidth="1"/>
    <col min="8" max="8" width="7.42578125" style="23" bestFit="1" customWidth="1"/>
    <col min="9" max="9" width="4.85546875" style="23" customWidth="1"/>
    <col min="10" max="10" width="14" customWidth="1"/>
    <col min="11" max="11" width="9.28515625" customWidth="1"/>
    <col min="13" max="13" width="6.140625" customWidth="1"/>
  </cols>
  <sheetData>
    <row r="1" spans="1:13" s="12" customFormat="1" ht="30.75" customHeight="1" thickBot="1" x14ac:dyDescent="0.3">
      <c r="A1" s="170" t="s">
        <v>1079</v>
      </c>
      <c r="B1" s="171" t="s">
        <v>1080</v>
      </c>
      <c r="C1" s="165"/>
      <c r="D1" s="186" t="s">
        <v>1081</v>
      </c>
      <c r="E1" s="187"/>
      <c r="F1" s="11"/>
      <c r="G1" s="168" t="s">
        <v>1079</v>
      </c>
      <c r="H1" s="169" t="s">
        <v>1080</v>
      </c>
      <c r="I1" s="166"/>
      <c r="J1" s="188" t="s">
        <v>1081</v>
      </c>
      <c r="K1" s="189"/>
      <c r="M1" s="167"/>
    </row>
    <row r="2" spans="1:13" ht="15.75" thickBot="1" x14ac:dyDescent="0.3">
      <c r="A2" s="30">
        <v>6</v>
      </c>
      <c r="B2" s="52">
        <v>6275</v>
      </c>
      <c r="C2" s="52"/>
      <c r="D2" s="185"/>
      <c r="E2" s="185"/>
      <c r="G2" s="30">
        <v>6</v>
      </c>
      <c r="H2" s="52">
        <v>6275</v>
      </c>
      <c r="I2" s="52"/>
      <c r="J2" s="185"/>
      <c r="K2" s="185"/>
      <c r="M2" s="66"/>
    </row>
    <row r="3" spans="1:13" ht="15.75" thickBot="1" x14ac:dyDescent="0.3">
      <c r="A3" s="30">
        <v>3</v>
      </c>
      <c r="B3" s="49">
        <v>996</v>
      </c>
      <c r="C3" s="49"/>
      <c r="D3" s="181" t="s">
        <v>1077</v>
      </c>
      <c r="E3" s="182"/>
      <c r="F3" s="73"/>
      <c r="G3" s="30">
        <v>1</v>
      </c>
      <c r="H3" s="140">
        <v>3238</v>
      </c>
      <c r="I3" s="140"/>
      <c r="J3" s="183" t="s">
        <v>1078</v>
      </c>
      <c r="K3" s="184"/>
      <c r="M3" s="52"/>
    </row>
    <row r="4" spans="1:13" x14ac:dyDescent="0.25">
      <c r="A4" s="30">
        <v>3</v>
      </c>
      <c r="B4" s="49">
        <v>295</v>
      </c>
      <c r="C4" s="49"/>
      <c r="D4" s="136" t="s">
        <v>1050</v>
      </c>
      <c r="E4" s="138">
        <f>PEARSON(A2:A30,B2:B30)</f>
        <v>0.5332294856640778</v>
      </c>
      <c r="G4" s="30">
        <v>3</v>
      </c>
      <c r="H4" s="49">
        <v>996</v>
      </c>
      <c r="I4" s="49"/>
      <c r="J4" s="136" t="s">
        <v>1050</v>
      </c>
      <c r="K4" s="138">
        <f>PEARSON(G2:G31,H2:H31)</f>
        <v>0.45195649635783736</v>
      </c>
      <c r="M4" s="52"/>
    </row>
    <row r="5" spans="1:13" x14ac:dyDescent="0.25">
      <c r="A5" s="30">
        <v>3</v>
      </c>
      <c r="B5" s="49">
        <v>252</v>
      </c>
      <c r="C5" s="49"/>
      <c r="D5" s="136" t="s">
        <v>1051</v>
      </c>
      <c r="E5" s="138">
        <f>(E4*SQRT(29-2))/(SQRT(1-E4^2))</f>
        <v>3.275222056781387</v>
      </c>
      <c r="G5" s="30">
        <v>3</v>
      </c>
      <c r="H5" s="49">
        <v>295</v>
      </c>
      <c r="I5" s="49"/>
      <c r="J5" s="136" t="s">
        <v>1051</v>
      </c>
      <c r="K5" s="138">
        <f>(K4*SQRT(30-2))/(SQRT(1-K4^2))</f>
        <v>2.6809661449758129</v>
      </c>
      <c r="M5" s="52"/>
    </row>
    <row r="6" spans="1:13" ht="15.75" thickBot="1" x14ac:dyDescent="0.3">
      <c r="A6" s="30">
        <v>2</v>
      </c>
      <c r="B6" s="49">
        <v>103</v>
      </c>
      <c r="C6" s="49"/>
      <c r="D6" s="137" t="s">
        <v>1052</v>
      </c>
      <c r="E6" s="139">
        <f>TDIST(E5,27,2)</f>
        <v>2.8964549332784039E-3</v>
      </c>
      <c r="G6" s="30">
        <v>3</v>
      </c>
      <c r="H6" s="49">
        <v>252</v>
      </c>
      <c r="I6" s="49"/>
      <c r="J6" s="137" t="s">
        <v>1052</v>
      </c>
      <c r="K6" s="139">
        <f>TDIST(K5,28,2)</f>
        <v>1.2165091679727959E-2</v>
      </c>
      <c r="M6" s="52"/>
    </row>
    <row r="7" spans="1:13" x14ac:dyDescent="0.25">
      <c r="A7" s="30">
        <v>5</v>
      </c>
      <c r="B7" s="66">
        <v>11425</v>
      </c>
      <c r="C7" s="66"/>
      <c r="G7" s="30">
        <v>2</v>
      </c>
      <c r="H7" s="49">
        <v>103</v>
      </c>
      <c r="I7" s="49"/>
      <c r="M7" s="52"/>
    </row>
    <row r="8" spans="1:13" x14ac:dyDescent="0.25">
      <c r="A8" s="30">
        <v>5</v>
      </c>
      <c r="B8" s="52">
        <v>3713</v>
      </c>
      <c r="C8" s="52"/>
      <c r="G8" s="30">
        <v>5</v>
      </c>
      <c r="H8" s="66">
        <v>11425</v>
      </c>
      <c r="I8" s="66"/>
      <c r="M8" s="52"/>
    </row>
    <row r="9" spans="1:13" x14ac:dyDescent="0.25">
      <c r="A9" s="30">
        <v>5</v>
      </c>
      <c r="B9" s="52">
        <v>1189</v>
      </c>
      <c r="C9" s="52"/>
      <c r="G9" s="30">
        <v>5</v>
      </c>
      <c r="H9" s="52">
        <v>3713</v>
      </c>
      <c r="I9" s="52"/>
      <c r="M9" s="52"/>
    </row>
    <row r="10" spans="1:13" x14ac:dyDescent="0.25">
      <c r="A10" s="30">
        <v>5</v>
      </c>
      <c r="B10" s="52">
        <v>828</v>
      </c>
      <c r="C10" s="52"/>
      <c r="G10" s="30">
        <v>5</v>
      </c>
      <c r="H10" s="52">
        <v>1189</v>
      </c>
      <c r="I10" s="52"/>
      <c r="M10" s="52"/>
    </row>
    <row r="11" spans="1:13" x14ac:dyDescent="0.25">
      <c r="A11" s="30">
        <v>4</v>
      </c>
      <c r="B11" s="52">
        <v>579</v>
      </c>
      <c r="C11" s="52"/>
      <c r="G11" s="30">
        <v>5</v>
      </c>
      <c r="H11" s="52">
        <v>828</v>
      </c>
      <c r="I11" s="52"/>
      <c r="M11" s="52"/>
    </row>
    <row r="12" spans="1:13" x14ac:dyDescent="0.25">
      <c r="A12" s="30">
        <v>3</v>
      </c>
      <c r="B12" s="52">
        <v>491</v>
      </c>
      <c r="C12" s="52"/>
      <c r="G12" s="30">
        <v>4</v>
      </c>
      <c r="H12" s="52">
        <v>579</v>
      </c>
      <c r="I12" s="52"/>
      <c r="M12" s="52"/>
    </row>
    <row r="13" spans="1:13" x14ac:dyDescent="0.25">
      <c r="A13" s="30">
        <v>3</v>
      </c>
      <c r="B13" s="52">
        <v>332</v>
      </c>
      <c r="C13" s="52"/>
      <c r="G13" s="30">
        <v>3</v>
      </c>
      <c r="H13" s="52">
        <v>491</v>
      </c>
      <c r="I13" s="52"/>
      <c r="M13" s="52"/>
    </row>
    <row r="14" spans="1:13" x14ac:dyDescent="0.25">
      <c r="A14" s="30">
        <v>5</v>
      </c>
      <c r="B14" s="52">
        <v>255</v>
      </c>
      <c r="C14" s="52"/>
      <c r="G14" s="30">
        <v>3</v>
      </c>
      <c r="H14" s="52">
        <v>332</v>
      </c>
      <c r="I14" s="52"/>
      <c r="M14" s="52"/>
    </row>
    <row r="15" spans="1:13" x14ac:dyDescent="0.25">
      <c r="A15" s="30">
        <v>6</v>
      </c>
      <c r="B15" s="52">
        <v>220</v>
      </c>
      <c r="C15" s="52"/>
      <c r="G15" s="30">
        <v>5</v>
      </c>
      <c r="H15" s="52">
        <v>255</v>
      </c>
      <c r="I15" s="52"/>
      <c r="M15" s="49"/>
    </row>
    <row r="16" spans="1:13" x14ac:dyDescent="0.25">
      <c r="A16" s="30">
        <v>3</v>
      </c>
      <c r="B16" s="52">
        <v>194</v>
      </c>
      <c r="C16" s="52"/>
      <c r="G16" s="30">
        <v>6</v>
      </c>
      <c r="H16" s="52">
        <v>220</v>
      </c>
      <c r="I16" s="52"/>
      <c r="M16" s="52"/>
    </row>
    <row r="17" spans="1:13" x14ac:dyDescent="0.25">
      <c r="A17" s="30">
        <v>3</v>
      </c>
      <c r="B17" s="52">
        <v>168</v>
      </c>
      <c r="C17" s="52"/>
      <c r="G17" s="30">
        <v>3</v>
      </c>
      <c r="H17" s="52">
        <v>194</v>
      </c>
      <c r="I17" s="52"/>
      <c r="M17" s="52"/>
    </row>
    <row r="18" spans="1:13" x14ac:dyDescent="0.25">
      <c r="A18" s="30">
        <v>1</v>
      </c>
      <c r="B18" s="52">
        <v>161</v>
      </c>
      <c r="C18" s="52"/>
      <c r="G18" s="30">
        <v>3</v>
      </c>
      <c r="H18" s="52">
        <v>168</v>
      </c>
      <c r="I18" s="52"/>
      <c r="M18" s="52"/>
    </row>
    <row r="19" spans="1:13" x14ac:dyDescent="0.25">
      <c r="A19" s="30">
        <v>2</v>
      </c>
      <c r="B19" s="52">
        <v>141</v>
      </c>
      <c r="C19" s="52"/>
      <c r="G19" s="30">
        <v>1</v>
      </c>
      <c r="H19" s="52">
        <v>161</v>
      </c>
      <c r="I19" s="52"/>
      <c r="M19" s="52"/>
    </row>
    <row r="20" spans="1:13" x14ac:dyDescent="0.25">
      <c r="A20" s="30">
        <v>3</v>
      </c>
      <c r="B20" s="49">
        <v>113</v>
      </c>
      <c r="C20" s="49"/>
      <c r="G20" s="30">
        <v>2</v>
      </c>
      <c r="H20" s="52">
        <v>141</v>
      </c>
      <c r="I20" s="52"/>
      <c r="M20" s="52"/>
    </row>
    <row r="21" spans="1:13" x14ac:dyDescent="0.25">
      <c r="A21" s="30">
        <v>3</v>
      </c>
      <c r="B21" s="49">
        <v>100</v>
      </c>
      <c r="C21" s="49"/>
      <c r="G21" s="30">
        <v>3</v>
      </c>
      <c r="H21" s="49">
        <v>113</v>
      </c>
      <c r="I21" s="49"/>
      <c r="M21" s="52"/>
    </row>
    <row r="22" spans="1:13" x14ac:dyDescent="0.25">
      <c r="A22" s="30">
        <v>2</v>
      </c>
      <c r="B22" s="52">
        <v>91</v>
      </c>
      <c r="C22" s="52"/>
      <c r="G22" s="30">
        <v>3</v>
      </c>
      <c r="H22" s="49">
        <v>100</v>
      </c>
      <c r="I22" s="49"/>
      <c r="M22" s="52"/>
    </row>
    <row r="23" spans="1:13" x14ac:dyDescent="0.25">
      <c r="A23" s="30">
        <v>2</v>
      </c>
      <c r="B23" s="52">
        <v>79</v>
      </c>
      <c r="C23" s="52"/>
      <c r="G23" s="30">
        <v>2</v>
      </c>
      <c r="H23" s="52">
        <v>91</v>
      </c>
      <c r="I23" s="52"/>
      <c r="M23" s="52"/>
    </row>
    <row r="24" spans="1:13" x14ac:dyDescent="0.25">
      <c r="A24" s="30">
        <v>2</v>
      </c>
      <c r="B24" s="49">
        <v>73</v>
      </c>
      <c r="C24" s="49"/>
      <c r="G24" s="30">
        <v>2</v>
      </c>
      <c r="H24" s="52">
        <v>79</v>
      </c>
      <c r="I24" s="52"/>
      <c r="M24" s="49"/>
    </row>
    <row r="25" spans="1:13" x14ac:dyDescent="0.25">
      <c r="A25" s="30">
        <v>2</v>
      </c>
      <c r="B25" s="52">
        <v>58</v>
      </c>
      <c r="C25" s="52"/>
      <c r="G25" s="30">
        <v>2</v>
      </c>
      <c r="H25" s="49">
        <v>73</v>
      </c>
      <c r="I25" s="49"/>
      <c r="M25" s="52"/>
    </row>
    <row r="26" spans="1:13" x14ac:dyDescent="0.25">
      <c r="A26" s="30">
        <v>2</v>
      </c>
      <c r="B26" s="49">
        <v>40</v>
      </c>
      <c r="C26" s="49"/>
      <c r="G26" s="30">
        <v>2</v>
      </c>
      <c r="H26" s="52">
        <v>58</v>
      </c>
      <c r="I26" s="52"/>
      <c r="M26" s="52"/>
    </row>
    <row r="27" spans="1:13" x14ac:dyDescent="0.25">
      <c r="A27" s="30">
        <v>3</v>
      </c>
      <c r="B27" s="49">
        <v>24</v>
      </c>
      <c r="C27" s="49"/>
      <c r="G27" s="30">
        <v>2</v>
      </c>
      <c r="H27" s="49">
        <v>40</v>
      </c>
      <c r="I27" s="49"/>
      <c r="M27" s="52"/>
    </row>
    <row r="28" spans="1:13" x14ac:dyDescent="0.25">
      <c r="A28" s="30">
        <v>3</v>
      </c>
      <c r="B28" s="49">
        <v>21</v>
      </c>
      <c r="C28" s="49"/>
      <c r="G28" s="30">
        <v>3</v>
      </c>
      <c r="H28" s="49">
        <v>24</v>
      </c>
      <c r="I28" s="49"/>
      <c r="M28" s="52"/>
    </row>
    <row r="29" spans="1:13" x14ac:dyDescent="0.25">
      <c r="A29" s="30">
        <v>2</v>
      </c>
      <c r="B29" s="49">
        <v>13</v>
      </c>
      <c r="C29" s="49"/>
      <c r="G29" s="30">
        <v>3</v>
      </c>
      <c r="H29" s="49">
        <v>21</v>
      </c>
      <c r="I29" s="49"/>
      <c r="M29" s="52"/>
    </row>
    <row r="30" spans="1:13" x14ac:dyDescent="0.25">
      <c r="A30" s="30">
        <v>2</v>
      </c>
      <c r="B30" s="49">
        <v>6</v>
      </c>
      <c r="C30" s="49"/>
      <c r="G30" s="30">
        <v>2</v>
      </c>
      <c r="H30" s="49">
        <v>13</v>
      </c>
      <c r="I30" s="49"/>
      <c r="M30" s="52"/>
    </row>
    <row r="31" spans="1:13" x14ac:dyDescent="0.25">
      <c r="G31" s="30">
        <v>2</v>
      </c>
      <c r="H31" s="49">
        <v>6</v>
      </c>
      <c r="I31" s="49"/>
      <c r="M31" s="52"/>
    </row>
    <row r="32" spans="1:13" x14ac:dyDescent="0.25">
      <c r="M32" s="52"/>
    </row>
    <row r="33" spans="13:13" x14ac:dyDescent="0.25">
      <c r="M33" s="52"/>
    </row>
    <row r="34" spans="13:13" x14ac:dyDescent="0.25">
      <c r="M34" s="52"/>
    </row>
    <row r="35" spans="13:13" x14ac:dyDescent="0.25">
      <c r="M35" s="49"/>
    </row>
    <row r="36" spans="13:13" x14ac:dyDescent="0.25">
      <c r="M36" s="52"/>
    </row>
    <row r="37" spans="13:13" x14ac:dyDescent="0.25">
      <c r="M37" s="52"/>
    </row>
    <row r="38" spans="13:13" x14ac:dyDescent="0.25">
      <c r="M38" s="52"/>
    </row>
    <row r="39" spans="13:13" x14ac:dyDescent="0.25">
      <c r="M39" s="49"/>
    </row>
    <row r="40" spans="13:13" x14ac:dyDescent="0.25">
      <c r="M40" s="52"/>
    </row>
    <row r="41" spans="13:13" x14ac:dyDescent="0.25">
      <c r="M41" s="52"/>
    </row>
    <row r="42" spans="13:13" x14ac:dyDescent="0.25">
      <c r="M42" s="52"/>
    </row>
    <row r="43" spans="13:13" x14ac:dyDescent="0.25">
      <c r="M43" s="52"/>
    </row>
    <row r="44" spans="13:13" x14ac:dyDescent="0.25">
      <c r="M44" s="52"/>
    </row>
    <row r="45" spans="13:13" x14ac:dyDescent="0.25">
      <c r="M45" s="52"/>
    </row>
    <row r="46" spans="13:13" x14ac:dyDescent="0.25">
      <c r="M46" s="49"/>
    </row>
    <row r="47" spans="13:13" x14ac:dyDescent="0.25">
      <c r="M47" s="52"/>
    </row>
    <row r="48" spans="13:13" x14ac:dyDescent="0.25">
      <c r="M48" s="52"/>
    </row>
    <row r="49" spans="13:13" x14ac:dyDescent="0.25">
      <c r="M49" s="49"/>
    </row>
    <row r="50" spans="13:13" x14ac:dyDescent="0.25">
      <c r="M50" s="52"/>
    </row>
    <row r="51" spans="13:13" x14ac:dyDescent="0.25">
      <c r="M51" s="52"/>
    </row>
    <row r="52" spans="13:13" x14ac:dyDescent="0.25">
      <c r="M52" s="52"/>
    </row>
    <row r="53" spans="13:13" x14ac:dyDescent="0.25">
      <c r="M53" s="52"/>
    </row>
    <row r="54" spans="13:13" x14ac:dyDescent="0.25">
      <c r="M54" s="52"/>
    </row>
    <row r="55" spans="13:13" x14ac:dyDescent="0.25">
      <c r="M55" s="52"/>
    </row>
    <row r="56" spans="13:13" x14ac:dyDescent="0.25">
      <c r="M56" s="49"/>
    </row>
    <row r="57" spans="13:13" x14ac:dyDescent="0.25">
      <c r="M57" s="52"/>
    </row>
    <row r="58" spans="13:13" x14ac:dyDescent="0.25">
      <c r="M58" s="52"/>
    </row>
    <row r="59" spans="13:13" x14ac:dyDescent="0.25">
      <c r="M59" s="52"/>
    </row>
    <row r="60" spans="13:13" x14ac:dyDescent="0.25">
      <c r="M60" s="52"/>
    </row>
    <row r="61" spans="13:13" x14ac:dyDescent="0.25">
      <c r="M61" s="52"/>
    </row>
    <row r="62" spans="13:13" x14ac:dyDescent="0.25">
      <c r="M62" s="52"/>
    </row>
    <row r="63" spans="13:13" x14ac:dyDescent="0.25">
      <c r="M63" s="49"/>
    </row>
    <row r="64" spans="13:13" x14ac:dyDescent="0.25">
      <c r="M64" s="52"/>
    </row>
    <row r="65" spans="13:13" x14ac:dyDescent="0.25">
      <c r="M65" s="52"/>
    </row>
    <row r="66" spans="13:13" x14ac:dyDescent="0.25">
      <c r="M66" s="49"/>
    </row>
    <row r="67" spans="13:13" x14ac:dyDescent="0.25">
      <c r="M67" s="49"/>
    </row>
    <row r="68" spans="13:13" x14ac:dyDescent="0.25">
      <c r="M68" s="52"/>
    </row>
    <row r="69" spans="13:13" x14ac:dyDescent="0.25">
      <c r="M69" s="49"/>
    </row>
    <row r="70" spans="13:13" x14ac:dyDescent="0.25">
      <c r="M70" s="49"/>
    </row>
    <row r="71" spans="13:13" x14ac:dyDescent="0.25">
      <c r="M71" s="52"/>
    </row>
    <row r="72" spans="13:13" x14ac:dyDescent="0.25">
      <c r="M72" s="52"/>
    </row>
    <row r="73" spans="13:13" x14ac:dyDescent="0.25">
      <c r="M73" s="49"/>
    </row>
    <row r="74" spans="13:13" x14ac:dyDescent="0.25">
      <c r="M74" s="52"/>
    </row>
    <row r="75" spans="13:13" x14ac:dyDescent="0.25">
      <c r="M75" s="49"/>
    </row>
    <row r="76" spans="13:13" x14ac:dyDescent="0.25">
      <c r="M76" s="52"/>
    </row>
    <row r="77" spans="13:13" x14ac:dyDescent="0.25">
      <c r="M77" s="52"/>
    </row>
    <row r="78" spans="13:13" x14ac:dyDescent="0.25">
      <c r="M78" s="52"/>
    </row>
    <row r="79" spans="13:13" x14ac:dyDescent="0.25">
      <c r="M79" s="52"/>
    </row>
    <row r="80" spans="13:13" x14ac:dyDescent="0.25">
      <c r="M80" s="52"/>
    </row>
    <row r="81" spans="13:13" x14ac:dyDescent="0.25">
      <c r="M81" s="52"/>
    </row>
    <row r="82" spans="13:13" x14ac:dyDescent="0.25">
      <c r="M82" s="49"/>
    </row>
    <row r="83" spans="13:13" x14ac:dyDescent="0.25">
      <c r="M83" s="52"/>
    </row>
    <row r="84" spans="13:13" x14ac:dyDescent="0.25">
      <c r="M84" s="52"/>
    </row>
    <row r="85" spans="13:13" x14ac:dyDescent="0.25">
      <c r="M85" s="49"/>
    </row>
    <row r="86" spans="13:13" x14ac:dyDescent="0.25">
      <c r="M86" s="52"/>
    </row>
    <row r="87" spans="13:13" x14ac:dyDescent="0.25">
      <c r="M87" s="49"/>
    </row>
    <row r="88" spans="13:13" x14ac:dyDescent="0.25">
      <c r="M88" s="49"/>
    </row>
    <row r="89" spans="13:13" x14ac:dyDescent="0.25">
      <c r="M89" s="49"/>
    </row>
    <row r="90" spans="13:13" x14ac:dyDescent="0.25">
      <c r="M90" s="49"/>
    </row>
    <row r="91" spans="13:13" x14ac:dyDescent="0.25">
      <c r="M91" s="49"/>
    </row>
    <row r="92" spans="13:13" x14ac:dyDescent="0.25">
      <c r="M92" s="52"/>
    </row>
    <row r="93" spans="13:13" x14ac:dyDescent="0.25">
      <c r="M93" s="52"/>
    </row>
    <row r="94" spans="13:13" x14ac:dyDescent="0.25">
      <c r="M94" s="49"/>
    </row>
    <row r="95" spans="13:13" x14ac:dyDescent="0.25">
      <c r="M95" s="49"/>
    </row>
    <row r="96" spans="13:13" x14ac:dyDescent="0.25">
      <c r="M96" s="49"/>
    </row>
    <row r="97" spans="13:13" x14ac:dyDescent="0.25">
      <c r="M97" s="49"/>
    </row>
    <row r="98" spans="13:13" x14ac:dyDescent="0.25">
      <c r="M98" s="49"/>
    </row>
    <row r="99" spans="13:13" x14ac:dyDescent="0.25">
      <c r="M99" s="49"/>
    </row>
    <row r="100" spans="13:13" x14ac:dyDescent="0.25">
      <c r="M100" s="52"/>
    </row>
    <row r="101" spans="13:13" x14ac:dyDescent="0.25">
      <c r="M101" s="49"/>
    </row>
    <row r="102" spans="13:13" x14ac:dyDescent="0.25">
      <c r="M102" s="49"/>
    </row>
    <row r="103" spans="13:13" x14ac:dyDescent="0.25">
      <c r="M103" s="52"/>
    </row>
    <row r="104" spans="13:13" x14ac:dyDescent="0.25">
      <c r="M104" s="49"/>
    </row>
    <row r="105" spans="13:13" x14ac:dyDescent="0.25">
      <c r="M105" s="49"/>
    </row>
    <row r="106" spans="13:13" x14ac:dyDescent="0.25">
      <c r="M106" s="49"/>
    </row>
    <row r="107" spans="13:13" x14ac:dyDescent="0.25">
      <c r="M107" s="49"/>
    </row>
    <row r="108" spans="13:13" x14ac:dyDescent="0.25">
      <c r="M108" s="49"/>
    </row>
    <row r="109" spans="13:13" x14ac:dyDescent="0.25">
      <c r="M109" s="49"/>
    </row>
    <row r="110" spans="13:13" x14ac:dyDescent="0.25">
      <c r="M110" s="49"/>
    </row>
    <row r="111" spans="13:13" x14ac:dyDescent="0.25">
      <c r="M111" s="49"/>
    </row>
    <row r="112" spans="13:13" x14ac:dyDescent="0.25">
      <c r="M112" s="49"/>
    </row>
    <row r="113" spans="13:13" x14ac:dyDescent="0.25">
      <c r="M113" s="49"/>
    </row>
    <row r="114" spans="13:13" x14ac:dyDescent="0.25">
      <c r="M114" s="49"/>
    </row>
    <row r="115" spans="13:13" x14ac:dyDescent="0.25">
      <c r="M115" s="49"/>
    </row>
    <row r="116" spans="13:13" x14ac:dyDescent="0.25">
      <c r="M116" s="49"/>
    </row>
    <row r="117" spans="13:13" x14ac:dyDescent="0.25">
      <c r="M117" s="49"/>
    </row>
    <row r="118" spans="13:13" x14ac:dyDescent="0.25">
      <c r="M118" s="49"/>
    </row>
    <row r="119" spans="13:13" x14ac:dyDescent="0.25">
      <c r="M119" s="49"/>
    </row>
    <row r="120" spans="13:13" x14ac:dyDescent="0.25">
      <c r="M120" s="49"/>
    </row>
  </sheetData>
  <mergeCells count="6">
    <mergeCell ref="D3:E3"/>
    <mergeCell ref="J3:K3"/>
    <mergeCell ref="D2:E2"/>
    <mergeCell ref="J2:K2"/>
    <mergeCell ref="D1:E1"/>
    <mergeCell ref="J1:K1"/>
  </mergeCells>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pane xSplit="2" ySplit="1" topLeftCell="C2" activePane="bottomRight" state="frozen"/>
      <selection pane="topRight" activeCell="C1" sqref="C1"/>
      <selection pane="bottomLeft" activeCell="A2" sqref="A2"/>
      <selection pane="bottomRight" activeCell="A11" sqref="A11"/>
    </sheetView>
  </sheetViews>
  <sheetFormatPr defaultRowHeight="15" x14ac:dyDescent="0.25"/>
  <cols>
    <col min="1" max="1" width="16.85546875" customWidth="1"/>
    <col min="2" max="2" width="19.5703125" bestFit="1" customWidth="1"/>
    <col min="3" max="3" width="47.85546875" customWidth="1"/>
    <col min="4" max="4" width="23" customWidth="1"/>
    <col min="5" max="5" width="22.42578125" customWidth="1"/>
    <col min="6" max="6" width="26.7109375" customWidth="1"/>
    <col min="7" max="7" width="30.140625" customWidth="1"/>
    <col min="8" max="8" width="36.42578125" customWidth="1"/>
  </cols>
  <sheetData>
    <row r="1" spans="1:8" s="11" customFormat="1" ht="60" x14ac:dyDescent="0.25">
      <c r="A1" s="11" t="s">
        <v>176</v>
      </c>
      <c r="B1" s="11" t="s">
        <v>289</v>
      </c>
      <c r="C1" s="11" t="s">
        <v>244</v>
      </c>
      <c r="D1" s="11" t="s">
        <v>259</v>
      </c>
      <c r="E1" s="11" t="s">
        <v>260</v>
      </c>
      <c r="F1" s="11" t="s">
        <v>261</v>
      </c>
      <c r="G1" s="11" t="s">
        <v>228</v>
      </c>
      <c r="H1" s="11" t="s">
        <v>232</v>
      </c>
    </row>
    <row r="2" spans="1:8" ht="30" x14ac:dyDescent="0.25">
      <c r="A2" t="s">
        <v>221</v>
      </c>
      <c r="B2" s="19">
        <v>637850</v>
      </c>
      <c r="C2" s="17" t="s">
        <v>267</v>
      </c>
      <c r="D2" s="12" t="s">
        <v>229</v>
      </c>
      <c r="E2" s="18" t="s">
        <v>271</v>
      </c>
      <c r="F2" s="12" t="s">
        <v>270</v>
      </c>
      <c r="G2" s="12" t="s">
        <v>268</v>
      </c>
      <c r="H2" s="12" t="s">
        <v>269</v>
      </c>
    </row>
    <row r="3" spans="1:8" x14ac:dyDescent="0.25">
      <c r="A3" t="s">
        <v>290</v>
      </c>
      <c r="B3" s="19">
        <v>210142</v>
      </c>
      <c r="C3" t="s">
        <v>299</v>
      </c>
      <c r="D3" t="s">
        <v>47</v>
      </c>
      <c r="E3" t="s">
        <v>240</v>
      </c>
      <c r="F3" t="s">
        <v>240</v>
      </c>
    </row>
    <row r="4" spans="1:8" x14ac:dyDescent="0.25">
      <c r="A4" t="s">
        <v>291</v>
      </c>
      <c r="B4" s="19">
        <v>201794</v>
      </c>
      <c r="C4" t="s">
        <v>300</v>
      </c>
      <c r="D4" t="s">
        <v>47</v>
      </c>
      <c r="E4" t="s">
        <v>240</v>
      </c>
      <c r="F4" t="s">
        <v>240</v>
      </c>
    </row>
    <row r="5" spans="1:8" x14ac:dyDescent="0.25">
      <c r="A5" t="s">
        <v>292</v>
      </c>
      <c r="B5" s="19">
        <v>165554</v>
      </c>
      <c r="C5" t="s">
        <v>301</v>
      </c>
      <c r="D5" t="s">
        <v>47</v>
      </c>
      <c r="E5" t="s">
        <v>240</v>
      </c>
      <c r="F5" t="s">
        <v>240</v>
      </c>
    </row>
    <row r="6" spans="1:8" x14ac:dyDescent="0.25">
      <c r="A6" t="s">
        <v>293</v>
      </c>
      <c r="B6" s="19">
        <v>132268</v>
      </c>
      <c r="C6" t="s">
        <v>302</v>
      </c>
      <c r="D6" t="s">
        <v>47</v>
      </c>
      <c r="E6" t="s">
        <v>240</v>
      </c>
      <c r="F6" t="s">
        <v>240</v>
      </c>
    </row>
    <row r="7" spans="1:8" x14ac:dyDescent="0.25">
      <c r="A7" t="s">
        <v>294</v>
      </c>
      <c r="B7" s="19">
        <v>122620</v>
      </c>
      <c r="C7" t="s">
        <v>303</v>
      </c>
      <c r="D7" t="s">
        <v>47</v>
      </c>
      <c r="E7" t="s">
        <v>240</v>
      </c>
      <c r="F7" t="s">
        <v>240</v>
      </c>
    </row>
    <row r="8" spans="1:8" x14ac:dyDescent="0.25">
      <c r="A8" t="s">
        <v>295</v>
      </c>
      <c r="B8" s="19">
        <v>104708</v>
      </c>
      <c r="C8" t="s">
        <v>304</v>
      </c>
      <c r="D8" t="s">
        <v>47</v>
      </c>
      <c r="E8" t="s">
        <v>240</v>
      </c>
      <c r="F8" t="s">
        <v>240</v>
      </c>
      <c r="G8" t="s">
        <v>249</v>
      </c>
      <c r="H8" t="s">
        <v>305</v>
      </c>
    </row>
    <row r="9" spans="1:8" x14ac:dyDescent="0.25">
      <c r="A9" t="s">
        <v>296</v>
      </c>
      <c r="B9" s="19">
        <v>95479</v>
      </c>
      <c r="C9" t="s">
        <v>306</v>
      </c>
      <c r="D9" t="s">
        <v>47</v>
      </c>
      <c r="E9" t="s">
        <v>240</v>
      </c>
      <c r="F9" t="s">
        <v>240</v>
      </c>
    </row>
    <row r="10" spans="1:8" x14ac:dyDescent="0.25">
      <c r="A10" t="s">
        <v>297</v>
      </c>
      <c r="B10" s="19">
        <v>92806</v>
      </c>
      <c r="C10" t="s">
        <v>307</v>
      </c>
      <c r="D10" t="s">
        <v>47</v>
      </c>
      <c r="E10" t="s">
        <v>240</v>
      </c>
      <c r="F10" t="s">
        <v>240</v>
      </c>
    </row>
    <row r="11" spans="1:8" x14ac:dyDescent="0.25">
      <c r="A11" t="s">
        <v>298</v>
      </c>
      <c r="B11" s="19">
        <v>91676</v>
      </c>
      <c r="C11" t="s">
        <v>308</v>
      </c>
      <c r="D11" t="s">
        <v>47</v>
      </c>
      <c r="E11" t="s">
        <v>240</v>
      </c>
      <c r="F11" t="s">
        <v>240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zoomScale="90" zoomScaleNormal="90" workbookViewId="0">
      <pane xSplit="2" ySplit="1" topLeftCell="C2" activePane="bottomRight" state="frozen"/>
      <selection pane="topRight" activeCell="C1" sqref="C1"/>
      <selection pane="bottomLeft" activeCell="A2" sqref="A2"/>
      <selection pane="bottomRight"/>
    </sheetView>
  </sheetViews>
  <sheetFormatPr defaultRowHeight="15" x14ac:dyDescent="0.25"/>
  <cols>
    <col min="1" max="1" width="23.140625" style="74" customWidth="1"/>
    <col min="2" max="2" width="18.7109375" style="74" bestFit="1" customWidth="1"/>
    <col min="3" max="3" width="18.5703125" style="74" customWidth="1"/>
    <col min="4" max="4" width="50.28515625" style="74" customWidth="1"/>
    <col min="5" max="5" width="20" style="74" customWidth="1"/>
    <col min="6" max="6" width="21.7109375" style="74" customWidth="1"/>
    <col min="7" max="7" width="32.42578125" style="74" customWidth="1"/>
    <col min="8" max="8" width="37" style="74" customWidth="1"/>
    <col min="9" max="16384" width="9.140625" style="74"/>
  </cols>
  <sheetData>
    <row r="1" spans="1:8" s="76" customFormat="1" ht="45" x14ac:dyDescent="0.25">
      <c r="A1" s="76" t="s">
        <v>176</v>
      </c>
      <c r="B1" s="76" t="s">
        <v>190</v>
      </c>
      <c r="C1" s="76" t="s">
        <v>177</v>
      </c>
      <c r="D1" s="76" t="s">
        <v>244</v>
      </c>
      <c r="E1" s="76" t="s">
        <v>1016</v>
      </c>
      <c r="F1" s="76" t="s">
        <v>259</v>
      </c>
      <c r="G1" s="76" t="s">
        <v>260</v>
      </c>
      <c r="H1" s="76" t="s">
        <v>261</v>
      </c>
    </row>
    <row r="2" spans="1:8" ht="30" x14ac:dyDescent="0.25">
      <c r="A2" s="74" t="s">
        <v>178</v>
      </c>
      <c r="B2" s="74" t="s">
        <v>178</v>
      </c>
      <c r="C2" s="114">
        <v>8491079</v>
      </c>
      <c r="D2" t="s">
        <v>243</v>
      </c>
      <c r="E2" s="115" t="s">
        <v>21</v>
      </c>
      <c r="F2" s="74" t="s">
        <v>229</v>
      </c>
      <c r="G2" s="74" t="s">
        <v>130</v>
      </c>
      <c r="H2" s="74" t="s">
        <v>227</v>
      </c>
    </row>
    <row r="3" spans="1:8" x14ac:dyDescent="0.25">
      <c r="A3" s="74" t="s">
        <v>179</v>
      </c>
      <c r="B3" s="74" t="s">
        <v>203</v>
      </c>
      <c r="C3" s="114">
        <v>3928864</v>
      </c>
      <c r="D3" t="s">
        <v>1015</v>
      </c>
      <c r="E3" s="115" t="s">
        <v>21</v>
      </c>
      <c r="F3" s="74" t="s">
        <v>231</v>
      </c>
      <c r="G3" s="74" t="s">
        <v>240</v>
      </c>
      <c r="H3" s="74" t="s">
        <v>240</v>
      </c>
    </row>
    <row r="4" spans="1:8" x14ac:dyDescent="0.25">
      <c r="A4" s="74" t="s">
        <v>180</v>
      </c>
      <c r="B4" s="74" t="s">
        <v>204</v>
      </c>
      <c r="C4" s="114">
        <v>2722389</v>
      </c>
      <c r="D4" s="114" t="s">
        <v>245</v>
      </c>
      <c r="E4" s="114" t="s">
        <v>21</v>
      </c>
      <c r="F4" s="74" t="s">
        <v>231</v>
      </c>
      <c r="G4" s="74" t="s">
        <v>240</v>
      </c>
      <c r="H4" s="74" t="s">
        <v>240</v>
      </c>
    </row>
    <row r="5" spans="1:8" ht="30" x14ac:dyDescent="0.25">
      <c r="A5" s="74" t="s">
        <v>181</v>
      </c>
      <c r="B5" s="74" t="s">
        <v>193</v>
      </c>
      <c r="C5" s="114">
        <v>2239558</v>
      </c>
      <c r="D5" s="114" t="s">
        <v>246</v>
      </c>
      <c r="E5" s="114" t="s">
        <v>21</v>
      </c>
      <c r="F5" s="74" t="s">
        <v>229</v>
      </c>
      <c r="G5" s="74" t="s">
        <v>233</v>
      </c>
      <c r="H5" s="74" t="s">
        <v>234</v>
      </c>
    </row>
    <row r="6" spans="1:8" x14ac:dyDescent="0.25">
      <c r="A6" s="74" t="s">
        <v>182</v>
      </c>
      <c r="B6" s="74" t="s">
        <v>205</v>
      </c>
      <c r="C6" s="114">
        <v>1560297</v>
      </c>
      <c r="D6" s="74" t="s">
        <v>235</v>
      </c>
      <c r="E6" s="74" t="s">
        <v>21</v>
      </c>
      <c r="F6" s="74" t="s">
        <v>231</v>
      </c>
      <c r="G6" s="74" t="s">
        <v>240</v>
      </c>
      <c r="H6" s="74" t="s">
        <v>240</v>
      </c>
    </row>
    <row r="7" spans="1:8" ht="30" x14ac:dyDescent="0.25">
      <c r="A7" s="74" t="s">
        <v>183</v>
      </c>
      <c r="B7" s="74" t="s">
        <v>206</v>
      </c>
      <c r="C7" s="114">
        <v>1537058</v>
      </c>
      <c r="D7" s="114" t="s">
        <v>238</v>
      </c>
      <c r="E7" s="114" t="s">
        <v>21</v>
      </c>
      <c r="F7" s="74" t="s">
        <v>230</v>
      </c>
      <c r="G7" s="74" t="s">
        <v>237</v>
      </c>
      <c r="H7" s="74" t="s">
        <v>236</v>
      </c>
    </row>
    <row r="8" spans="1:8" ht="30" x14ac:dyDescent="0.25">
      <c r="A8" s="74" t="s">
        <v>184</v>
      </c>
      <c r="B8" s="74" t="s">
        <v>193</v>
      </c>
      <c r="C8" s="114">
        <v>1436697</v>
      </c>
      <c r="D8" s="114" t="s">
        <v>239</v>
      </c>
      <c r="E8" s="114" t="s">
        <v>21</v>
      </c>
      <c r="F8" s="74" t="s">
        <v>231</v>
      </c>
      <c r="G8" s="74" t="s">
        <v>240</v>
      </c>
      <c r="H8" s="74" t="s">
        <v>240</v>
      </c>
    </row>
    <row r="9" spans="1:8" x14ac:dyDescent="0.25">
      <c r="A9" s="74" t="s">
        <v>185</v>
      </c>
      <c r="B9" s="74" t="s">
        <v>203</v>
      </c>
      <c r="C9" s="114">
        <v>1381069</v>
      </c>
      <c r="D9" s="114" t="s">
        <v>241</v>
      </c>
      <c r="E9" s="114" t="s">
        <v>21</v>
      </c>
      <c r="F9" s="74" t="s">
        <v>231</v>
      </c>
      <c r="G9" s="74" t="s">
        <v>240</v>
      </c>
      <c r="H9" s="74" t="s">
        <v>240</v>
      </c>
    </row>
    <row r="10" spans="1:8" x14ac:dyDescent="0.25">
      <c r="A10" s="74" t="s">
        <v>186</v>
      </c>
      <c r="B10" s="74" t="s">
        <v>193</v>
      </c>
      <c r="C10" s="114">
        <v>1281047</v>
      </c>
      <c r="D10" s="114" t="s">
        <v>242</v>
      </c>
      <c r="E10" s="114" t="s">
        <v>21</v>
      </c>
      <c r="F10" s="74" t="s">
        <v>231</v>
      </c>
      <c r="G10" s="74" t="s">
        <v>240</v>
      </c>
      <c r="H10" s="74" t="s">
        <v>240</v>
      </c>
    </row>
    <row r="11" spans="1:8" x14ac:dyDescent="0.25">
      <c r="A11" s="74" t="s">
        <v>187</v>
      </c>
      <c r="B11" s="74" t="s">
        <v>203</v>
      </c>
      <c r="C11" s="114">
        <v>1015785</v>
      </c>
      <c r="D11" s="114" t="s">
        <v>47</v>
      </c>
      <c r="E11" s="114" t="s">
        <v>21</v>
      </c>
      <c r="F11" s="74" t="s">
        <v>231</v>
      </c>
      <c r="G11" s="74" t="s">
        <v>240</v>
      </c>
      <c r="H11" s="74" t="s">
        <v>240</v>
      </c>
    </row>
    <row r="12" spans="1:8" ht="30" x14ac:dyDescent="0.25">
      <c r="A12" s="74" t="s">
        <v>188</v>
      </c>
      <c r="B12" s="74" t="s">
        <v>193</v>
      </c>
      <c r="C12" s="114">
        <v>912791</v>
      </c>
      <c r="D12" s="114" t="s">
        <v>247</v>
      </c>
      <c r="E12" s="114" t="s">
        <v>21</v>
      </c>
      <c r="F12" s="74" t="s">
        <v>231</v>
      </c>
      <c r="G12" s="74" t="s">
        <v>240</v>
      </c>
      <c r="H12" s="74" t="s">
        <v>240</v>
      </c>
    </row>
    <row r="13" spans="1:8" ht="30" x14ac:dyDescent="0.25">
      <c r="A13" s="74" t="s">
        <v>189</v>
      </c>
      <c r="B13" s="74" t="s">
        <v>207</v>
      </c>
      <c r="C13" s="114">
        <v>853382</v>
      </c>
      <c r="D13" s="114" t="s">
        <v>248</v>
      </c>
      <c r="E13" s="114" t="s">
        <v>21</v>
      </c>
      <c r="F13" s="74" t="s">
        <v>231</v>
      </c>
      <c r="G13" s="74" t="s">
        <v>240</v>
      </c>
      <c r="H13" s="74" t="s">
        <v>240</v>
      </c>
    </row>
    <row r="14" spans="1:8" ht="30" x14ac:dyDescent="0.25">
      <c r="A14" s="74" t="s">
        <v>208</v>
      </c>
      <c r="B14" s="74" t="s">
        <v>203</v>
      </c>
      <c r="C14" s="114">
        <v>852469</v>
      </c>
      <c r="D14" s="114" t="s">
        <v>252</v>
      </c>
      <c r="E14" s="114" t="s">
        <v>21</v>
      </c>
      <c r="F14" s="74" t="s">
        <v>229</v>
      </c>
      <c r="G14" s="74" t="s">
        <v>250</v>
      </c>
      <c r="H14" s="74" t="s">
        <v>251</v>
      </c>
    </row>
    <row r="15" spans="1:8" ht="30" x14ac:dyDescent="0.25">
      <c r="A15" s="74" t="s">
        <v>254</v>
      </c>
      <c r="B15" s="74" t="s">
        <v>191</v>
      </c>
      <c r="C15" s="114">
        <v>848788</v>
      </c>
      <c r="D15" s="114" t="s">
        <v>253</v>
      </c>
      <c r="E15" s="114" t="s">
        <v>21</v>
      </c>
      <c r="F15" s="74" t="s">
        <v>229</v>
      </c>
      <c r="G15" s="74" t="s">
        <v>255</v>
      </c>
      <c r="H15" s="74" t="s">
        <v>256</v>
      </c>
    </row>
    <row r="16" spans="1:8" ht="30" x14ac:dyDescent="0.25">
      <c r="A16" s="74" t="s">
        <v>209</v>
      </c>
      <c r="B16" s="74" t="s">
        <v>192</v>
      </c>
      <c r="C16" s="114">
        <v>835957</v>
      </c>
      <c r="D16" s="114" t="s">
        <v>258</v>
      </c>
      <c r="E16" s="114" t="s">
        <v>21</v>
      </c>
      <c r="F16" s="74" t="s">
        <v>230</v>
      </c>
      <c r="G16" s="74" t="s">
        <v>262</v>
      </c>
      <c r="H16" s="74" t="s">
        <v>263</v>
      </c>
    </row>
    <row r="17" spans="1:8" x14ac:dyDescent="0.25">
      <c r="A17" s="74" t="s">
        <v>210</v>
      </c>
      <c r="B17" s="74" t="s">
        <v>193</v>
      </c>
      <c r="C17" s="114">
        <v>812238</v>
      </c>
      <c r="D17" s="114" t="s">
        <v>257</v>
      </c>
      <c r="E17" s="114" t="s">
        <v>21</v>
      </c>
      <c r="F17" s="74" t="s">
        <v>231</v>
      </c>
      <c r="G17" s="74" t="s">
        <v>240</v>
      </c>
      <c r="H17" s="74" t="s">
        <v>240</v>
      </c>
    </row>
    <row r="18" spans="1:8" ht="45" x14ac:dyDescent="0.25">
      <c r="A18" s="74" t="s">
        <v>218</v>
      </c>
      <c r="B18" s="74" t="s">
        <v>194</v>
      </c>
      <c r="C18" s="114">
        <v>809958</v>
      </c>
      <c r="D18" s="114" t="s">
        <v>264</v>
      </c>
      <c r="E18" s="114" t="s">
        <v>18</v>
      </c>
      <c r="F18" s="74" t="s">
        <v>231</v>
      </c>
      <c r="G18" s="74" t="s">
        <v>240</v>
      </c>
      <c r="H18" s="74" t="s">
        <v>240</v>
      </c>
    </row>
    <row r="19" spans="1:8" x14ac:dyDescent="0.25">
      <c r="A19" s="74" t="s">
        <v>219</v>
      </c>
      <c r="B19" s="74" t="s">
        <v>195</v>
      </c>
      <c r="C19" s="114">
        <v>680250</v>
      </c>
      <c r="D19" s="114" t="s">
        <v>265</v>
      </c>
      <c r="E19" s="114" t="s">
        <v>21</v>
      </c>
      <c r="F19" s="74" t="s">
        <v>231</v>
      </c>
      <c r="G19" s="74" t="s">
        <v>240</v>
      </c>
      <c r="H19" s="74" t="s">
        <v>240</v>
      </c>
    </row>
    <row r="20" spans="1:8" ht="45" x14ac:dyDescent="0.25">
      <c r="A20" s="74" t="s">
        <v>220</v>
      </c>
      <c r="B20" s="74" t="s">
        <v>193</v>
      </c>
      <c r="C20" s="114">
        <v>679036</v>
      </c>
      <c r="D20" s="114" t="s">
        <v>266</v>
      </c>
      <c r="E20" s="114" t="s">
        <v>18</v>
      </c>
      <c r="F20" s="74" t="s">
        <v>231</v>
      </c>
      <c r="G20" s="74" t="s">
        <v>240</v>
      </c>
      <c r="H20" s="74" t="s">
        <v>240</v>
      </c>
    </row>
    <row r="21" spans="1:8" ht="30" x14ac:dyDescent="0.25">
      <c r="A21" s="74" t="s">
        <v>221</v>
      </c>
      <c r="B21" s="74" t="s">
        <v>196</v>
      </c>
      <c r="C21" s="114">
        <v>668342</v>
      </c>
      <c r="D21" s="114" t="s">
        <v>267</v>
      </c>
      <c r="E21" s="114" t="s">
        <v>21</v>
      </c>
      <c r="F21" s="74" t="s">
        <v>229</v>
      </c>
      <c r="G21" s="74" t="s">
        <v>271</v>
      </c>
      <c r="H21" s="74" t="s">
        <v>270</v>
      </c>
    </row>
    <row r="22" spans="1:8" ht="45" x14ac:dyDescent="0.25">
      <c r="A22" s="74" t="s">
        <v>222</v>
      </c>
      <c r="B22" s="74" t="s">
        <v>197</v>
      </c>
      <c r="C22" s="114">
        <v>663862</v>
      </c>
      <c r="D22" s="114" t="s">
        <v>272</v>
      </c>
      <c r="E22" s="114" t="s">
        <v>21</v>
      </c>
      <c r="F22" s="74" t="s">
        <v>229</v>
      </c>
      <c r="G22" s="74" t="s">
        <v>273</v>
      </c>
      <c r="H22" s="74" t="s">
        <v>274</v>
      </c>
    </row>
    <row r="23" spans="1:8" ht="30" x14ac:dyDescent="0.25">
      <c r="A23" s="74" t="s">
        <v>196</v>
      </c>
      <c r="B23" s="74" t="s">
        <v>198</v>
      </c>
      <c r="C23" s="114">
        <v>658893</v>
      </c>
      <c r="D23" t="s">
        <v>275</v>
      </c>
      <c r="E23" s="115" t="s">
        <v>21</v>
      </c>
      <c r="F23" s="74" t="s">
        <v>47</v>
      </c>
      <c r="G23" s="74" t="s">
        <v>240</v>
      </c>
      <c r="H23" s="74" t="s">
        <v>240</v>
      </c>
    </row>
    <row r="24" spans="1:8" x14ac:dyDescent="0.25">
      <c r="A24" s="74" t="s">
        <v>223</v>
      </c>
      <c r="B24" s="74" t="s">
        <v>199</v>
      </c>
      <c r="C24" s="114">
        <v>656861</v>
      </c>
      <c r="D24" s="114" t="s">
        <v>1014</v>
      </c>
      <c r="E24" s="114" t="s">
        <v>21</v>
      </c>
      <c r="F24" s="74" t="s">
        <v>47</v>
      </c>
      <c r="G24" s="74" t="s">
        <v>240</v>
      </c>
      <c r="H24" s="74" t="s">
        <v>240</v>
      </c>
    </row>
    <row r="25" spans="1:8" ht="30" x14ac:dyDescent="0.25">
      <c r="A25" s="74" t="s">
        <v>217</v>
      </c>
      <c r="B25" s="74" t="s">
        <v>200</v>
      </c>
      <c r="C25" s="114">
        <v>655884</v>
      </c>
      <c r="D25" s="114" t="s">
        <v>276</v>
      </c>
      <c r="E25" s="114" t="s">
        <v>21</v>
      </c>
      <c r="F25" s="74" t="s">
        <v>229</v>
      </c>
      <c r="G25" s="74" t="s">
        <v>277</v>
      </c>
      <c r="H25" s="74" t="s">
        <v>278</v>
      </c>
    </row>
    <row r="26" spans="1:8" ht="45" x14ac:dyDescent="0.25">
      <c r="A26" s="74" t="s">
        <v>225</v>
      </c>
      <c r="B26" s="74" t="s">
        <v>199</v>
      </c>
      <c r="C26" s="114">
        <v>644014</v>
      </c>
      <c r="D26" s="114" t="s">
        <v>279</v>
      </c>
      <c r="E26" s="114" t="s">
        <v>21</v>
      </c>
      <c r="F26" s="74" t="s">
        <v>281</v>
      </c>
      <c r="G26" s="74" t="s">
        <v>280</v>
      </c>
      <c r="H26" s="74" t="s">
        <v>282</v>
      </c>
    </row>
    <row r="27" spans="1:8" x14ac:dyDescent="0.25">
      <c r="A27" s="74" t="s">
        <v>216</v>
      </c>
      <c r="B27" s="74" t="s">
        <v>201</v>
      </c>
      <c r="C27" s="114">
        <v>622793</v>
      </c>
      <c r="D27" s="114" t="s">
        <v>1013</v>
      </c>
      <c r="E27" s="114" t="s">
        <v>21</v>
      </c>
    </row>
    <row r="28" spans="1:8" x14ac:dyDescent="0.25">
      <c r="A28" s="74" t="s">
        <v>215</v>
      </c>
      <c r="B28" s="74" t="s">
        <v>202</v>
      </c>
      <c r="C28" s="114">
        <v>620602</v>
      </c>
      <c r="D28" s="114" t="s">
        <v>283</v>
      </c>
      <c r="E28" s="114" t="s">
        <v>18</v>
      </c>
      <c r="F28" s="74" t="s">
        <v>47</v>
      </c>
      <c r="G28" s="74" t="s">
        <v>240</v>
      </c>
      <c r="H28" s="74" t="s">
        <v>240</v>
      </c>
    </row>
    <row r="29" spans="1:8" ht="45" x14ac:dyDescent="0.25">
      <c r="A29" s="74" t="s">
        <v>213</v>
      </c>
      <c r="B29" s="74" t="s">
        <v>214</v>
      </c>
      <c r="C29" s="114">
        <v>619360</v>
      </c>
      <c r="D29" s="114" t="s">
        <v>286</v>
      </c>
      <c r="E29" s="114" t="s">
        <v>21</v>
      </c>
      <c r="F29" s="74" t="s">
        <v>229</v>
      </c>
      <c r="G29" s="74" t="s">
        <v>285</v>
      </c>
      <c r="H29" s="74" t="s">
        <v>284</v>
      </c>
    </row>
    <row r="30" spans="1:8" x14ac:dyDescent="0.25">
      <c r="A30" s="74" t="s">
        <v>211</v>
      </c>
      <c r="B30" s="74" t="s">
        <v>212</v>
      </c>
      <c r="C30" s="114">
        <v>613599</v>
      </c>
      <c r="D30" s="114" t="s">
        <v>287</v>
      </c>
      <c r="E30" s="114" t="s">
        <v>21</v>
      </c>
      <c r="F30" s="74" t="s">
        <v>47</v>
      </c>
      <c r="G30" s="74" t="s">
        <v>240</v>
      </c>
      <c r="H30" s="74" t="s">
        <v>240</v>
      </c>
    </row>
    <row r="31" spans="1:8" ht="45" x14ac:dyDescent="0.25">
      <c r="A31" s="74" t="s">
        <v>226</v>
      </c>
      <c r="B31" s="74" t="s">
        <v>224</v>
      </c>
      <c r="C31" s="114">
        <v>612780</v>
      </c>
      <c r="D31" s="114" t="s">
        <v>288</v>
      </c>
      <c r="E31" s="114" t="s">
        <v>21</v>
      </c>
      <c r="F31" s="74" t="s">
        <v>47</v>
      </c>
      <c r="G31" s="74" t="s">
        <v>240</v>
      </c>
      <c r="H31" s="74" t="s">
        <v>240</v>
      </c>
    </row>
  </sheetData>
  <sortState ref="A2:E51">
    <sortCondition descending="1" ref="C2:C51"/>
  </sortState>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defaultRowHeight="15" x14ac:dyDescent="0.25"/>
  <cols>
    <col min="1" max="1" width="13.85546875" bestFit="1" customWidth="1"/>
    <col min="2" max="4" width="6.140625" style="121" bestFit="1" customWidth="1"/>
    <col min="5" max="5" width="10.5703125" style="121" bestFit="1" customWidth="1"/>
    <col min="6" max="6" width="15.28515625" bestFit="1" customWidth="1"/>
    <col min="7" max="7" width="14.28515625" bestFit="1" customWidth="1"/>
  </cols>
  <sheetData>
    <row r="1" spans="1:7" x14ac:dyDescent="0.25">
      <c r="A1" s="11" t="s">
        <v>176</v>
      </c>
      <c r="B1" s="119" t="s">
        <v>1022</v>
      </c>
      <c r="C1" s="120" t="s">
        <v>1026</v>
      </c>
      <c r="D1" s="122" t="s">
        <v>1027</v>
      </c>
      <c r="E1" s="120" t="s">
        <v>1028</v>
      </c>
      <c r="F1" s="1" t="s">
        <v>1025</v>
      </c>
      <c r="G1" s="1" t="s">
        <v>1023</v>
      </c>
    </row>
    <row r="2" spans="1:7" x14ac:dyDescent="0.25">
      <c r="A2" t="s">
        <v>181</v>
      </c>
      <c r="B2" s="121">
        <v>0.107</v>
      </c>
      <c r="C2" s="121">
        <v>9.2999999999999999E-2</v>
      </c>
      <c r="D2" s="121">
        <v>8.5000000000000006E-2</v>
      </c>
      <c r="E2" s="121">
        <f t="shared" ref="E2:E8" si="0">SUM(B2:D2)</f>
        <v>0.28500000000000003</v>
      </c>
      <c r="F2" s="19">
        <v>2167988</v>
      </c>
      <c r="G2" s="19">
        <f t="shared" ref="G2:G8" si="1">E2*F2</f>
        <v>617876.58000000007</v>
      </c>
    </row>
    <row r="3" spans="1:7" x14ac:dyDescent="0.25">
      <c r="A3" t="s">
        <v>208</v>
      </c>
      <c r="B3" s="121">
        <v>8.5000000000000006E-2</v>
      </c>
      <c r="C3" s="121">
        <v>0.113</v>
      </c>
      <c r="D3" s="121">
        <v>0.105</v>
      </c>
      <c r="E3" s="121">
        <f t="shared" si="0"/>
        <v>0.30299999999999999</v>
      </c>
      <c r="F3" s="19">
        <v>829072</v>
      </c>
      <c r="G3" s="19">
        <f t="shared" si="1"/>
        <v>251208.81599999999</v>
      </c>
    </row>
    <row r="4" spans="1:7" x14ac:dyDescent="0.25">
      <c r="A4" t="s">
        <v>1024</v>
      </c>
      <c r="B4" s="121">
        <v>0.10299999999999999</v>
      </c>
      <c r="C4" s="121">
        <v>8.5999999999999993E-2</v>
      </c>
      <c r="D4" s="121">
        <v>7.8E-2</v>
      </c>
      <c r="E4" s="121">
        <f t="shared" si="0"/>
        <v>0.26700000000000002</v>
      </c>
      <c r="F4" s="19">
        <v>835097</v>
      </c>
      <c r="G4" s="19">
        <f t="shared" si="1"/>
        <v>222970.899</v>
      </c>
    </row>
    <row r="5" spans="1:7" x14ac:dyDescent="0.25">
      <c r="A5" t="s">
        <v>221</v>
      </c>
      <c r="B5" s="121">
        <f>0.113</f>
        <v>0.113</v>
      </c>
      <c r="C5" s="121">
        <v>0.115</v>
      </c>
      <c r="D5" s="121">
        <v>0.1</v>
      </c>
      <c r="E5" s="121">
        <f t="shared" si="0"/>
        <v>0.32800000000000001</v>
      </c>
      <c r="F5" s="19">
        <v>637850</v>
      </c>
      <c r="G5" s="19">
        <f t="shared" si="1"/>
        <v>209214.80000000002</v>
      </c>
    </row>
    <row r="6" spans="1:7" x14ac:dyDescent="0.25">
      <c r="A6" t="s">
        <v>222</v>
      </c>
      <c r="B6" s="121">
        <v>9.2999999999999999E-2</v>
      </c>
      <c r="C6" s="121">
        <v>0.112</v>
      </c>
      <c r="D6" s="121">
        <v>0.10299999999999999</v>
      </c>
      <c r="E6" s="121">
        <f t="shared" si="0"/>
        <v>0.308</v>
      </c>
      <c r="F6" s="19">
        <v>633777</v>
      </c>
      <c r="G6" s="19">
        <f t="shared" si="1"/>
        <v>195203.31599999999</v>
      </c>
    </row>
    <row r="7" spans="1:7" x14ac:dyDescent="0.25">
      <c r="A7" t="s">
        <v>217</v>
      </c>
      <c r="B7" s="121">
        <v>0.17499999999999999</v>
      </c>
      <c r="C7" s="121">
        <v>0.129</v>
      </c>
      <c r="D7" s="121">
        <v>9.1999999999999998E-2</v>
      </c>
      <c r="E7" s="121">
        <f t="shared" si="0"/>
        <v>0.39600000000000002</v>
      </c>
      <c r="F7" s="19">
        <v>639594</v>
      </c>
      <c r="G7" s="19">
        <f t="shared" si="1"/>
        <v>253279.22400000002</v>
      </c>
    </row>
    <row r="8" spans="1:7" x14ac:dyDescent="0.25">
      <c r="A8" t="s">
        <v>213</v>
      </c>
      <c r="B8" s="121">
        <v>9.0999999999999998E-2</v>
      </c>
      <c r="C8" s="121">
        <v>9.6000000000000002E-2</v>
      </c>
      <c r="D8" s="121">
        <v>9.9000000000000005E-2</v>
      </c>
      <c r="E8" s="121">
        <f t="shared" si="0"/>
        <v>0.28600000000000003</v>
      </c>
      <c r="F8" s="19">
        <v>602568</v>
      </c>
      <c r="G8" s="19">
        <f t="shared" si="1"/>
        <v>172334.44800000003</v>
      </c>
    </row>
    <row r="9" spans="1:7" x14ac:dyDescent="0.25">
      <c r="F9" s="19"/>
    </row>
    <row r="10" spans="1:7" ht="15.75" thickBot="1" x14ac:dyDescent="0.3">
      <c r="F10" s="19"/>
    </row>
    <row r="11" spans="1:7" ht="15.75" thickBot="1" x14ac:dyDescent="0.3">
      <c r="A11" s="126" t="s">
        <v>1029</v>
      </c>
      <c r="B11" s="123">
        <v>0.1</v>
      </c>
      <c r="C11" s="123">
        <v>6.8000000000000005E-2</v>
      </c>
      <c r="D11" s="123">
        <v>6.6000000000000003E-2</v>
      </c>
      <c r="E11" s="123">
        <f>SUM(B11:D11)</f>
        <v>0.23400000000000001</v>
      </c>
      <c r="F11" s="124">
        <v>314107084</v>
      </c>
      <c r="G11" s="125">
        <f>E11*F11</f>
        <v>73501057.656000003</v>
      </c>
    </row>
  </sheetData>
  <pageMargins left="0.7" right="0.7" top="0.75" bottom="0.75" header="0.3" footer="0.3"/>
  <pageSetup orientation="portrait" horizontalDpi="4294967292"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B16" sqref="B16"/>
    </sheetView>
  </sheetViews>
  <sheetFormatPr defaultRowHeight="15" x14ac:dyDescent="0.25"/>
  <cols>
    <col min="1" max="1" width="56" bestFit="1" customWidth="1"/>
    <col min="2" max="2" width="16" bestFit="1" customWidth="1"/>
    <col min="3" max="3" width="49.85546875" bestFit="1" customWidth="1"/>
  </cols>
  <sheetData>
    <row r="1" spans="1:3" x14ac:dyDescent="0.25">
      <c r="A1" t="s">
        <v>53</v>
      </c>
      <c r="B1" t="s">
        <v>54</v>
      </c>
    </row>
    <row r="2" spans="1:3" x14ac:dyDescent="0.25">
      <c r="A2" t="s">
        <v>55</v>
      </c>
      <c r="B2" t="s">
        <v>56</v>
      </c>
    </row>
    <row r="3" spans="1:3" x14ac:dyDescent="0.25">
      <c r="A3" t="s">
        <v>57</v>
      </c>
      <c r="B3" t="s">
        <v>58</v>
      </c>
    </row>
    <row r="4" spans="1:3" x14ac:dyDescent="0.25">
      <c r="A4" t="s">
        <v>59</v>
      </c>
      <c r="B4" t="s">
        <v>60</v>
      </c>
    </row>
    <row r="5" spans="1:3" x14ac:dyDescent="0.25">
      <c r="A5" t="s">
        <v>61</v>
      </c>
      <c r="B5" t="s">
        <v>62</v>
      </c>
      <c r="C5" t="s">
        <v>70</v>
      </c>
    </row>
    <row r="6" spans="1:3" x14ac:dyDescent="0.25">
      <c r="A6" t="s">
        <v>63</v>
      </c>
      <c r="B6" t="s">
        <v>64</v>
      </c>
      <c r="C6" t="s">
        <v>71</v>
      </c>
    </row>
    <row r="7" spans="1:3" x14ac:dyDescent="0.25">
      <c r="A7" t="s">
        <v>65</v>
      </c>
      <c r="B7" t="s">
        <v>23</v>
      </c>
    </row>
    <row r="8" spans="1:3" x14ac:dyDescent="0.25">
      <c r="A8" t="s">
        <v>66</v>
      </c>
      <c r="B8" t="s">
        <v>67</v>
      </c>
    </row>
    <row r="9" spans="1:3" x14ac:dyDescent="0.25">
      <c r="A9" t="s">
        <v>103</v>
      </c>
      <c r="B9" t="s">
        <v>104</v>
      </c>
    </row>
    <row r="15" spans="1:3" x14ac:dyDescent="0.25">
      <c r="A15" t="s">
        <v>68</v>
      </c>
    </row>
    <row r="16" spans="1:3" x14ac:dyDescent="0.25">
      <c r="A16" t="s">
        <v>120</v>
      </c>
    </row>
    <row r="17" spans="1:1" x14ac:dyDescent="0.25">
      <c r="A17" t="s">
        <v>69</v>
      </c>
    </row>
    <row r="18" spans="1:1" x14ac:dyDescent="0.25">
      <c r="A18" t="s">
        <v>72</v>
      </c>
    </row>
    <row r="23" spans="1:1" x14ac:dyDescent="0.25">
      <c r="A23" s="8" t="s">
        <v>81</v>
      </c>
    </row>
    <row r="24" spans="1:1" x14ac:dyDescent="0.25">
      <c r="A24" s="8" t="s">
        <v>82</v>
      </c>
    </row>
    <row r="25" spans="1:1" x14ac:dyDescent="0.25">
      <c r="A25" s="8" t="s">
        <v>83</v>
      </c>
    </row>
    <row r="26" spans="1:1" x14ac:dyDescent="0.25">
      <c r="A26" s="8"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zoomScale="90" zoomScaleNormal="9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6.28515625" bestFit="1" customWidth="1"/>
    <col min="2" max="2" width="35.28515625" customWidth="1"/>
    <col min="3" max="3" width="41.85546875" customWidth="1"/>
    <col min="4" max="4" width="13.28515625" customWidth="1"/>
    <col min="5" max="5" width="14.85546875" style="12" customWidth="1"/>
    <col min="6" max="6" width="10.7109375" style="12" bestFit="1" customWidth="1"/>
    <col min="7" max="7" width="14.85546875" style="12" customWidth="1"/>
    <col min="8" max="8" width="13.140625" style="19" customWidth="1"/>
    <col min="9" max="9" width="13.28515625" bestFit="1" customWidth="1"/>
    <col min="10" max="10" width="13.28515625" customWidth="1"/>
    <col min="11" max="11" width="15" customWidth="1"/>
    <col min="12" max="12" width="15.42578125" customWidth="1"/>
    <col min="13" max="13" width="12.140625" bestFit="1" customWidth="1"/>
    <col min="14" max="15" width="15.42578125" customWidth="1"/>
    <col min="16" max="16" width="28.42578125" style="12" bestFit="1" customWidth="1"/>
    <col min="17" max="17" width="14.140625" customWidth="1"/>
    <col min="18" max="18" width="71" customWidth="1"/>
  </cols>
  <sheetData>
    <row r="1" spans="1:18" s="11" customFormat="1" ht="60" x14ac:dyDescent="0.25">
      <c r="A1" s="11" t="s">
        <v>176</v>
      </c>
      <c r="B1" s="11" t="s">
        <v>122</v>
      </c>
      <c r="C1" s="11" t="s">
        <v>5</v>
      </c>
      <c r="D1" s="11" t="s">
        <v>983</v>
      </c>
      <c r="E1" s="11" t="s">
        <v>828</v>
      </c>
      <c r="F1" s="11" t="s">
        <v>1019</v>
      </c>
      <c r="G1" s="11" t="s">
        <v>1018</v>
      </c>
      <c r="H1" s="22" t="s">
        <v>827</v>
      </c>
      <c r="I1" s="11" t="s">
        <v>319</v>
      </c>
      <c r="J1" s="11" t="s">
        <v>1017</v>
      </c>
      <c r="K1" s="11" t="s">
        <v>25</v>
      </c>
      <c r="L1" s="11" t="s">
        <v>826</v>
      </c>
      <c r="M1" s="11" t="s">
        <v>1083</v>
      </c>
      <c r="N1" s="11" t="s">
        <v>1020</v>
      </c>
      <c r="O1" s="11" t="s">
        <v>1021</v>
      </c>
      <c r="P1" s="11" t="s">
        <v>24</v>
      </c>
      <c r="Q1" s="11" t="s">
        <v>321</v>
      </c>
      <c r="R1" s="11" t="s">
        <v>317</v>
      </c>
    </row>
    <row r="2" spans="1:18" ht="75" x14ac:dyDescent="0.25">
      <c r="A2" t="s">
        <v>309</v>
      </c>
      <c r="B2" s="12" t="s">
        <v>130</v>
      </c>
      <c r="C2" s="20" t="s">
        <v>227</v>
      </c>
      <c r="D2" s="20" t="s">
        <v>18</v>
      </c>
      <c r="E2" s="12">
        <v>27</v>
      </c>
      <c r="F2" s="17">
        <v>8491079</v>
      </c>
      <c r="G2" s="117">
        <f>(E2/F2)*100000</f>
        <v>0.3179807890139757</v>
      </c>
      <c r="H2" s="113">
        <v>0</v>
      </c>
      <c r="I2">
        <v>0</v>
      </c>
      <c r="J2" t="s">
        <v>240</v>
      </c>
      <c r="K2" s="12" t="s">
        <v>240</v>
      </c>
      <c r="L2" s="12" t="s">
        <v>240</v>
      </c>
      <c r="M2" s="12" t="s">
        <v>240</v>
      </c>
      <c r="N2" s="12" t="s">
        <v>240</v>
      </c>
      <c r="O2" s="12"/>
      <c r="P2" s="12" t="s">
        <v>240</v>
      </c>
      <c r="Q2" s="12" t="s">
        <v>240</v>
      </c>
      <c r="R2" s="12" t="s">
        <v>318</v>
      </c>
    </row>
    <row r="3" spans="1:18" ht="30" x14ac:dyDescent="0.25">
      <c r="A3" t="s">
        <v>310</v>
      </c>
      <c r="B3" s="12" t="s">
        <v>233</v>
      </c>
      <c r="C3" s="20" t="s">
        <v>234</v>
      </c>
      <c r="D3" s="5" t="s">
        <v>18</v>
      </c>
      <c r="E3" s="12">
        <v>9</v>
      </c>
      <c r="F3" s="17">
        <v>2239558</v>
      </c>
      <c r="G3" s="117">
        <f t="shared" ref="G3:G9" si="0">(E3/F3)*100000</f>
        <v>0.40186501086375082</v>
      </c>
      <c r="H3" s="19">
        <f>SUM(6,25,174,973,33,40,51,129,538,164)</f>
        <v>2133</v>
      </c>
      <c r="I3">
        <v>10</v>
      </c>
      <c r="J3" s="19">
        <f t="shared" ref="J3:J9" si="1">H3/I3</f>
        <v>213.3</v>
      </c>
      <c r="K3" s="21">
        <v>41695</v>
      </c>
      <c r="L3" s="21">
        <v>42476</v>
      </c>
      <c r="M3" s="116">
        <f t="shared" ref="M3:M9" si="2">(YEAR(L3)-YEAR(K3))*12+MONTH(L3)-MONTH(K3)</f>
        <v>26</v>
      </c>
      <c r="N3" s="118">
        <f t="shared" ref="N3:N9" si="3">I3/M3</f>
        <v>0.38461538461538464</v>
      </c>
      <c r="O3" s="116">
        <f t="shared" ref="O3:O9" si="4">H3/M3</f>
        <v>82.038461538461533</v>
      </c>
      <c r="P3" s="20" t="s">
        <v>320</v>
      </c>
      <c r="Q3">
        <v>973</v>
      </c>
    </row>
    <row r="4" spans="1:18" x14ac:dyDescent="0.25">
      <c r="A4" t="s">
        <v>311</v>
      </c>
      <c r="B4" s="12" t="s">
        <v>250</v>
      </c>
      <c r="C4" s="20" t="s">
        <v>251</v>
      </c>
      <c r="D4" s="5" t="s">
        <v>984</v>
      </c>
      <c r="E4" s="12">
        <v>137</v>
      </c>
      <c r="F4" s="17">
        <v>852469</v>
      </c>
      <c r="G4" s="117">
        <f t="shared" si="0"/>
        <v>16.070965630421753</v>
      </c>
      <c r="H4" s="19">
        <v>23732</v>
      </c>
      <c r="I4">
        <v>22</v>
      </c>
      <c r="J4" s="19">
        <f t="shared" si="1"/>
        <v>1078.7272727272727</v>
      </c>
      <c r="K4" s="21">
        <v>40091</v>
      </c>
      <c r="L4" s="21">
        <v>42476</v>
      </c>
      <c r="M4" s="116">
        <f t="shared" si="2"/>
        <v>78</v>
      </c>
      <c r="N4" s="118">
        <f t="shared" si="3"/>
        <v>0.28205128205128205</v>
      </c>
      <c r="O4" s="116">
        <f t="shared" si="4"/>
        <v>304.25641025641028</v>
      </c>
      <c r="P4" s="20" t="s">
        <v>322</v>
      </c>
      <c r="Q4" s="3">
        <v>11403</v>
      </c>
    </row>
    <row r="5" spans="1:18" ht="45" x14ac:dyDescent="0.25">
      <c r="A5" t="s">
        <v>312</v>
      </c>
      <c r="B5" s="12" t="s">
        <v>255</v>
      </c>
      <c r="C5" s="20" t="s">
        <v>256</v>
      </c>
      <c r="D5" s="5" t="s">
        <v>18</v>
      </c>
      <c r="E5" s="12">
        <v>5</v>
      </c>
      <c r="F5" s="17">
        <v>848788</v>
      </c>
      <c r="G5" s="117">
        <f t="shared" si="0"/>
        <v>0.58907524611563777</v>
      </c>
      <c r="H5" s="19">
        <f>SUM(102,51,23,21,20,13,13,11,10,5,7)</f>
        <v>276</v>
      </c>
      <c r="I5">
        <v>11</v>
      </c>
      <c r="J5" s="19">
        <f t="shared" si="1"/>
        <v>25.09090909090909</v>
      </c>
      <c r="K5" s="21">
        <v>42346</v>
      </c>
      <c r="L5" s="21">
        <v>42476</v>
      </c>
      <c r="M5" s="116">
        <f t="shared" si="2"/>
        <v>4</v>
      </c>
      <c r="N5" s="118">
        <f t="shared" si="3"/>
        <v>2.75</v>
      </c>
      <c r="O5" s="116">
        <f t="shared" si="4"/>
        <v>69</v>
      </c>
      <c r="P5" s="20" t="s">
        <v>323</v>
      </c>
      <c r="Q5">
        <v>102</v>
      </c>
    </row>
    <row r="6" spans="1:18" ht="45" x14ac:dyDescent="0.25">
      <c r="A6" t="s">
        <v>313</v>
      </c>
      <c r="B6" s="15" t="s">
        <v>1010</v>
      </c>
      <c r="C6" s="20" t="s">
        <v>270</v>
      </c>
      <c r="D6" s="5" t="s">
        <v>18</v>
      </c>
      <c r="E6" s="12">
        <v>3</v>
      </c>
      <c r="F6" s="17">
        <v>668342</v>
      </c>
      <c r="G6" s="117">
        <f t="shared" si="0"/>
        <v>0.44887198470244283</v>
      </c>
      <c r="H6" s="19">
        <f>SUM(22,14,25,17,18,82,23,6,289,72,13,63,39,6,114)</f>
        <v>803</v>
      </c>
      <c r="I6">
        <v>15</v>
      </c>
      <c r="J6" s="19">
        <f t="shared" si="1"/>
        <v>53.533333333333331</v>
      </c>
      <c r="K6" s="21">
        <v>40884</v>
      </c>
      <c r="L6" s="21">
        <v>42476</v>
      </c>
      <c r="M6" s="116">
        <f t="shared" si="2"/>
        <v>52</v>
      </c>
      <c r="N6" s="118">
        <f t="shared" si="3"/>
        <v>0.28846153846153844</v>
      </c>
      <c r="O6" s="116">
        <f t="shared" si="4"/>
        <v>15.442307692307692</v>
      </c>
      <c r="P6" s="20" t="s">
        <v>324</v>
      </c>
      <c r="Q6">
        <v>289</v>
      </c>
    </row>
    <row r="7" spans="1:18" x14ac:dyDescent="0.25">
      <c r="A7" t="s">
        <v>314</v>
      </c>
      <c r="B7" s="12" t="s">
        <v>273</v>
      </c>
      <c r="C7" s="20" t="s">
        <v>274</v>
      </c>
      <c r="D7" s="5" t="s">
        <v>21</v>
      </c>
      <c r="E7" s="12">
        <v>4</v>
      </c>
      <c r="F7" s="17">
        <v>663862</v>
      </c>
      <c r="G7" s="117">
        <f t="shared" si="0"/>
        <v>0.60253486417357827</v>
      </c>
      <c r="H7" s="19">
        <f>SUM(147,1103,24,53,3217)</f>
        <v>4544</v>
      </c>
      <c r="I7">
        <v>5</v>
      </c>
      <c r="J7" s="19">
        <f t="shared" si="1"/>
        <v>908.8</v>
      </c>
      <c r="K7" s="21">
        <v>41394</v>
      </c>
      <c r="L7" s="21">
        <v>42476</v>
      </c>
      <c r="M7" s="116">
        <f t="shared" si="2"/>
        <v>36</v>
      </c>
      <c r="N7" s="118">
        <f t="shared" si="3"/>
        <v>0.1388888888888889</v>
      </c>
      <c r="O7" s="116">
        <f t="shared" si="4"/>
        <v>126.22222222222223</v>
      </c>
      <c r="P7" s="20" t="s">
        <v>325</v>
      </c>
      <c r="Q7" s="3">
        <v>3217</v>
      </c>
    </row>
    <row r="8" spans="1:18" ht="30" x14ac:dyDescent="0.25">
      <c r="A8" t="s">
        <v>315</v>
      </c>
      <c r="B8" s="12" t="s">
        <v>277</v>
      </c>
      <c r="C8" s="20" t="s">
        <v>278</v>
      </c>
      <c r="D8" s="5" t="s">
        <v>21</v>
      </c>
      <c r="E8" s="12">
        <v>21</v>
      </c>
      <c r="F8" s="17">
        <v>655884</v>
      </c>
      <c r="G8" s="117">
        <f t="shared" si="0"/>
        <v>3.2017856816144317</v>
      </c>
      <c r="H8" s="19">
        <f>SUM(60,73,113,97,130,104,252,100,48,195,65,69)</f>
        <v>1306</v>
      </c>
      <c r="I8">
        <v>12</v>
      </c>
      <c r="J8" s="19">
        <f t="shared" si="1"/>
        <v>108.83333333333333</v>
      </c>
      <c r="K8" s="21">
        <v>40322</v>
      </c>
      <c r="L8" s="21">
        <v>42476</v>
      </c>
      <c r="M8" s="116">
        <f t="shared" si="2"/>
        <v>71</v>
      </c>
      <c r="N8" s="118">
        <f t="shared" si="3"/>
        <v>0.16901408450704225</v>
      </c>
      <c r="O8" s="116">
        <f t="shared" si="4"/>
        <v>18.3943661971831</v>
      </c>
      <c r="P8" s="20" t="s">
        <v>327</v>
      </c>
      <c r="Q8">
        <v>252</v>
      </c>
      <c r="R8" t="s">
        <v>329</v>
      </c>
    </row>
    <row r="9" spans="1:18" ht="30" x14ac:dyDescent="0.25">
      <c r="A9" t="s">
        <v>316</v>
      </c>
      <c r="B9" s="12" t="s">
        <v>285</v>
      </c>
      <c r="C9" s="20" t="s">
        <v>284</v>
      </c>
      <c r="D9" s="5" t="s">
        <v>21</v>
      </c>
      <c r="E9" s="12">
        <v>100</v>
      </c>
      <c r="F9" s="17">
        <v>619360</v>
      </c>
      <c r="G9" s="117">
        <f t="shared" si="0"/>
        <v>16.14569878584345</v>
      </c>
      <c r="H9" s="19">
        <v>40874</v>
      </c>
      <c r="I9">
        <v>79</v>
      </c>
      <c r="J9" s="19">
        <f t="shared" si="1"/>
        <v>517.39240506329111</v>
      </c>
      <c r="K9" s="21">
        <v>40443</v>
      </c>
      <c r="L9" s="21">
        <v>42476</v>
      </c>
      <c r="M9" s="116">
        <f t="shared" si="2"/>
        <v>67</v>
      </c>
      <c r="N9" s="118">
        <f t="shared" si="3"/>
        <v>1.1791044776119404</v>
      </c>
      <c r="O9" s="116">
        <f t="shared" si="4"/>
        <v>610.05970149253733</v>
      </c>
      <c r="P9" s="20" t="s">
        <v>330</v>
      </c>
      <c r="Q9" s="3">
        <v>6275</v>
      </c>
    </row>
    <row r="10" spans="1:18" s="1" customFormat="1" x14ac:dyDescent="0.25">
      <c r="A10" s="141" t="s">
        <v>1084</v>
      </c>
      <c r="D10" s="141"/>
      <c r="E10" s="11">
        <f>SUM(E2:E9)</f>
        <v>306</v>
      </c>
      <c r="F10" s="11"/>
      <c r="G10" s="11"/>
      <c r="H10" s="142">
        <f>SUM(H2:H9)</f>
        <v>73668</v>
      </c>
      <c r="I10" s="1">
        <f>SUM(I2,I3,I4,I5,I6,I7,I8,I9)</f>
        <v>154</v>
      </c>
      <c r="P10" s="11"/>
    </row>
    <row r="12" spans="1:18" x14ac:dyDescent="0.25">
      <c r="E12" s="130"/>
    </row>
  </sheetData>
  <hyperlinks>
    <hyperlink ref="P3" r:id="rId1"/>
    <hyperlink ref="C3" r:id="rId2"/>
    <hyperlink ref="C4" r:id="rId3"/>
    <hyperlink ref="P4" r:id="rId4"/>
    <hyperlink ref="C5" r:id="rId5"/>
    <hyperlink ref="P5" r:id="rId6"/>
    <hyperlink ref="C6" r:id="rId7"/>
    <hyperlink ref="P6" r:id="rId8"/>
    <hyperlink ref="C7" r:id="rId9"/>
    <hyperlink ref="P7" r:id="rId10"/>
    <hyperlink ref="C8" r:id="rId11"/>
    <hyperlink ref="P8" r:id="rId12"/>
    <hyperlink ref="C9" r:id="rId13"/>
    <hyperlink ref="P9" r:id="rId14"/>
    <hyperlink ref="D5" r:id="rId15"/>
    <hyperlink ref="D3" r:id="rId16"/>
    <hyperlink ref="D4" r:id="rId17" display="Yes"/>
    <hyperlink ref="D2" r:id="rId18"/>
    <hyperlink ref="D6" r:id="rId19"/>
    <hyperlink ref="D7" r:id="rId20"/>
    <hyperlink ref="D8" r:id="rId21"/>
    <hyperlink ref="D9" r:id="rId22"/>
    <hyperlink ref="C2" r:id="rId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workbookViewId="0">
      <pane xSplit="3" ySplit="1" topLeftCell="D36" activePane="bottomRight" state="frozen"/>
      <selection pane="topRight" activeCell="C1" sqref="C1"/>
      <selection pane="bottomLeft" activeCell="A2" sqref="A2"/>
      <selection pane="bottomRight" activeCell="C40" sqref="C40"/>
    </sheetView>
  </sheetViews>
  <sheetFormatPr defaultRowHeight="15" x14ac:dyDescent="0.25"/>
  <cols>
    <col min="2" max="2" width="14.5703125" customWidth="1"/>
    <col min="3" max="3" width="34.28515625" style="12" bestFit="1" customWidth="1"/>
    <col min="4" max="4" width="32.7109375" bestFit="1" customWidth="1"/>
    <col min="5" max="5" width="27.5703125" bestFit="1" customWidth="1"/>
    <col min="6" max="6" width="24.85546875" bestFit="1" customWidth="1"/>
    <col min="7" max="7" width="19.28515625" customWidth="1"/>
    <col min="8" max="8" width="18.5703125" style="10" bestFit="1" customWidth="1"/>
    <col min="9" max="9" width="34.42578125" style="12" customWidth="1"/>
    <col min="10" max="10" width="24.42578125" bestFit="1" customWidth="1"/>
    <col min="11" max="11" width="32.5703125" customWidth="1"/>
  </cols>
  <sheetData>
    <row r="1" spans="1:11" x14ac:dyDescent="0.25">
      <c r="A1" s="1" t="s">
        <v>163</v>
      </c>
      <c r="B1" s="1" t="s">
        <v>123</v>
      </c>
      <c r="C1" s="11" t="s">
        <v>122</v>
      </c>
      <c r="D1" s="1" t="s">
        <v>121</v>
      </c>
      <c r="E1" s="1" t="s">
        <v>148</v>
      </c>
      <c r="F1" s="1" t="s">
        <v>25</v>
      </c>
      <c r="G1" s="1" t="s">
        <v>128</v>
      </c>
      <c r="H1" s="9" t="s">
        <v>127</v>
      </c>
      <c r="I1" s="11" t="s">
        <v>24</v>
      </c>
      <c r="J1" s="1" t="s">
        <v>126</v>
      </c>
      <c r="K1" s="1" t="s">
        <v>26</v>
      </c>
    </row>
    <row r="2" spans="1:11" ht="30" x14ac:dyDescent="0.25">
      <c r="A2">
        <v>1</v>
      </c>
      <c r="B2" t="s">
        <v>124</v>
      </c>
      <c r="C2" s="12" t="s">
        <v>125</v>
      </c>
      <c r="D2">
        <v>60</v>
      </c>
      <c r="F2" s="4">
        <v>40984</v>
      </c>
      <c r="G2" s="4">
        <v>41395</v>
      </c>
      <c r="H2" s="10">
        <v>3</v>
      </c>
      <c r="I2" s="12" t="s">
        <v>129</v>
      </c>
      <c r="J2" s="3">
        <v>8675</v>
      </c>
      <c r="K2" s="12" t="s">
        <v>129</v>
      </c>
    </row>
    <row r="3" spans="1:11" x14ac:dyDescent="0.25">
      <c r="A3">
        <v>2</v>
      </c>
      <c r="B3" t="s">
        <v>124</v>
      </c>
      <c r="C3" s="16" t="s">
        <v>162</v>
      </c>
      <c r="F3" s="4"/>
      <c r="G3" s="4"/>
      <c r="J3" s="3"/>
      <c r="K3" s="12"/>
    </row>
    <row r="4" spans="1:11" x14ac:dyDescent="0.25">
      <c r="A4">
        <v>4</v>
      </c>
      <c r="B4" t="s">
        <v>124</v>
      </c>
      <c r="C4" s="12" t="s">
        <v>130</v>
      </c>
    </row>
    <row r="5" spans="1:11" x14ac:dyDescent="0.25">
      <c r="A5">
        <v>3</v>
      </c>
      <c r="B5" t="s">
        <v>124</v>
      </c>
      <c r="C5" s="12" t="s">
        <v>131</v>
      </c>
    </row>
    <row r="6" spans="1:11" ht="30" x14ac:dyDescent="0.25">
      <c r="A6">
        <v>5</v>
      </c>
      <c r="B6" t="s">
        <v>124</v>
      </c>
      <c r="C6" s="16" t="s">
        <v>164</v>
      </c>
    </row>
    <row r="7" spans="1:11" ht="30" x14ac:dyDescent="0.25">
      <c r="A7">
        <v>6</v>
      </c>
      <c r="B7" t="s">
        <v>124</v>
      </c>
      <c r="C7" s="13" t="s">
        <v>152</v>
      </c>
      <c r="K7" t="s">
        <v>135</v>
      </c>
    </row>
    <row r="8" spans="1:11" ht="30" x14ac:dyDescent="0.25">
      <c r="A8">
        <v>7</v>
      </c>
      <c r="B8" t="s">
        <v>124</v>
      </c>
      <c r="C8" s="16" t="s">
        <v>165</v>
      </c>
    </row>
    <row r="9" spans="1:11" x14ac:dyDescent="0.25">
      <c r="A9">
        <v>8</v>
      </c>
      <c r="B9" t="s">
        <v>124</v>
      </c>
      <c r="C9" s="16" t="s">
        <v>166</v>
      </c>
    </row>
    <row r="10" spans="1:11" ht="30" x14ac:dyDescent="0.25">
      <c r="A10">
        <v>9</v>
      </c>
      <c r="B10" t="s">
        <v>124</v>
      </c>
      <c r="C10" s="14" t="s">
        <v>142</v>
      </c>
    </row>
    <row r="11" spans="1:11" x14ac:dyDescent="0.25">
      <c r="A11">
        <v>11</v>
      </c>
      <c r="B11" t="s">
        <v>124</v>
      </c>
      <c r="C11" s="12" t="s">
        <v>132</v>
      </c>
    </row>
    <row r="12" spans="1:11" ht="60" x14ac:dyDescent="0.25">
      <c r="A12">
        <v>10</v>
      </c>
      <c r="B12" t="s">
        <v>124</v>
      </c>
      <c r="C12" s="12" t="s">
        <v>133</v>
      </c>
    </row>
    <row r="13" spans="1:11" x14ac:dyDescent="0.25">
      <c r="A13">
        <v>12</v>
      </c>
      <c r="B13" t="s">
        <v>124</v>
      </c>
      <c r="C13" s="16" t="s">
        <v>167</v>
      </c>
    </row>
    <row r="14" spans="1:11" x14ac:dyDescent="0.25">
      <c r="A14">
        <v>13</v>
      </c>
      <c r="B14" t="s">
        <v>124</v>
      </c>
      <c r="C14" s="16" t="s">
        <v>168</v>
      </c>
    </row>
    <row r="15" spans="1:11" x14ac:dyDescent="0.25">
      <c r="A15">
        <v>14</v>
      </c>
      <c r="B15" t="s">
        <v>124</v>
      </c>
      <c r="C15" s="12" t="s">
        <v>134</v>
      </c>
    </row>
    <row r="16" spans="1:11" ht="30" x14ac:dyDescent="0.25">
      <c r="A16">
        <v>15</v>
      </c>
      <c r="B16" t="s">
        <v>124</v>
      </c>
      <c r="C16" s="16" t="s">
        <v>169</v>
      </c>
    </row>
    <row r="17" spans="1:11" x14ac:dyDescent="0.25">
      <c r="A17">
        <v>16</v>
      </c>
      <c r="B17" t="s">
        <v>124</v>
      </c>
      <c r="C17" s="16" t="s">
        <v>170</v>
      </c>
    </row>
    <row r="18" spans="1:11" ht="30" x14ac:dyDescent="0.25">
      <c r="A18">
        <v>17</v>
      </c>
      <c r="B18" t="s">
        <v>124</v>
      </c>
      <c r="C18" s="12" t="s">
        <v>136</v>
      </c>
    </row>
    <row r="19" spans="1:11" x14ac:dyDescent="0.25">
      <c r="A19">
        <v>18</v>
      </c>
      <c r="B19" t="s">
        <v>124</v>
      </c>
      <c r="C19" s="16" t="s">
        <v>171</v>
      </c>
    </row>
    <row r="20" spans="1:11" ht="30" x14ac:dyDescent="0.25">
      <c r="A20">
        <v>19</v>
      </c>
      <c r="B20" t="s">
        <v>124</v>
      </c>
      <c r="C20" s="13" t="s">
        <v>172</v>
      </c>
    </row>
    <row r="21" spans="1:11" ht="30" x14ac:dyDescent="0.25">
      <c r="A21">
        <v>20</v>
      </c>
      <c r="B21" t="s">
        <v>124</v>
      </c>
      <c r="C21" s="13" t="s">
        <v>173</v>
      </c>
    </row>
    <row r="22" spans="1:11" ht="30" x14ac:dyDescent="0.25">
      <c r="A22">
        <v>21</v>
      </c>
      <c r="B22" t="s">
        <v>124</v>
      </c>
      <c r="C22" s="16" t="s">
        <v>174</v>
      </c>
    </row>
    <row r="23" spans="1:11" ht="30" x14ac:dyDescent="0.25">
      <c r="A23">
        <v>22</v>
      </c>
      <c r="B23" t="s">
        <v>124</v>
      </c>
      <c r="C23" s="16" t="s">
        <v>175</v>
      </c>
    </row>
    <row r="24" spans="1:11" ht="75" x14ac:dyDescent="0.25">
      <c r="B24" t="s">
        <v>124</v>
      </c>
      <c r="C24" s="12" t="s">
        <v>137</v>
      </c>
    </row>
    <row r="25" spans="1:11" x14ac:dyDescent="0.25">
      <c r="B25" t="s">
        <v>124</v>
      </c>
      <c r="C25" s="12" t="s">
        <v>138</v>
      </c>
    </row>
    <row r="26" spans="1:11" ht="30" x14ac:dyDescent="0.25">
      <c r="B26" t="s">
        <v>124</v>
      </c>
      <c r="C26" s="14" t="s">
        <v>139</v>
      </c>
    </row>
    <row r="27" spans="1:11" ht="75" x14ac:dyDescent="0.25">
      <c r="B27" t="s">
        <v>124</v>
      </c>
      <c r="C27" s="12" t="s">
        <v>140</v>
      </c>
    </row>
    <row r="28" spans="1:11" ht="30" x14ac:dyDescent="0.25">
      <c r="B28" t="s">
        <v>124</v>
      </c>
      <c r="C28" s="14" t="s">
        <v>141</v>
      </c>
    </row>
    <row r="29" spans="1:11" ht="75" x14ac:dyDescent="0.25">
      <c r="B29" t="s">
        <v>124</v>
      </c>
      <c r="C29" s="12" t="s">
        <v>143</v>
      </c>
    </row>
    <row r="30" spans="1:11" ht="30" x14ac:dyDescent="0.25">
      <c r="B30" t="s">
        <v>124</v>
      </c>
      <c r="C30" s="14" t="s">
        <v>144</v>
      </c>
    </row>
    <row r="31" spans="1:11" ht="45" x14ac:dyDescent="0.25">
      <c r="B31" t="s">
        <v>124</v>
      </c>
      <c r="C31" s="14" t="s">
        <v>145</v>
      </c>
    </row>
    <row r="32" spans="1:11" ht="30" x14ac:dyDescent="0.25">
      <c r="B32" t="s">
        <v>124</v>
      </c>
      <c r="C32" s="15" t="s">
        <v>146</v>
      </c>
      <c r="K32" t="s">
        <v>147</v>
      </c>
    </row>
    <row r="33" spans="2:11" ht="30" x14ac:dyDescent="0.25">
      <c r="B33" t="s">
        <v>124</v>
      </c>
      <c r="C33" s="13" t="s">
        <v>153</v>
      </c>
    </row>
    <row r="34" spans="2:11" ht="45" x14ac:dyDescent="0.25">
      <c r="B34" t="s">
        <v>124</v>
      </c>
      <c r="C34" s="13" t="s">
        <v>154</v>
      </c>
    </row>
    <row r="35" spans="2:11" ht="75" x14ac:dyDescent="0.25">
      <c r="B35" t="s">
        <v>124</v>
      </c>
      <c r="C35" s="12" t="s">
        <v>149</v>
      </c>
      <c r="K35" t="s">
        <v>150</v>
      </c>
    </row>
    <row r="36" spans="2:11" ht="30" x14ac:dyDescent="0.25">
      <c r="B36" t="s">
        <v>124</v>
      </c>
      <c r="C36" s="14" t="s">
        <v>151</v>
      </c>
    </row>
    <row r="37" spans="2:11" ht="75" x14ac:dyDescent="0.25">
      <c r="B37" t="s">
        <v>124</v>
      </c>
      <c r="C37" s="14" t="s">
        <v>155</v>
      </c>
    </row>
    <row r="38" spans="2:11" ht="30" x14ac:dyDescent="0.25">
      <c r="B38" t="s">
        <v>124</v>
      </c>
      <c r="C38" s="13" t="s">
        <v>156</v>
      </c>
    </row>
    <row r="39" spans="2:11" ht="45" x14ac:dyDescent="0.25">
      <c r="B39" t="s">
        <v>124</v>
      </c>
      <c r="C39" s="13" t="s">
        <v>157</v>
      </c>
    </row>
    <row r="40" spans="2:11" ht="30" x14ac:dyDescent="0.25">
      <c r="B40" t="s">
        <v>124</v>
      </c>
      <c r="C40" s="13" t="s">
        <v>158</v>
      </c>
      <c r="K40" t="s">
        <v>159</v>
      </c>
    </row>
    <row r="41" spans="2:11" ht="30" x14ac:dyDescent="0.25">
      <c r="B41" t="s">
        <v>124</v>
      </c>
      <c r="C41" s="14" t="s">
        <v>160</v>
      </c>
    </row>
    <row r="42" spans="2:11" x14ac:dyDescent="0.25">
      <c r="B42" t="s">
        <v>124</v>
      </c>
      <c r="C42" s="12" t="s">
        <v>161</v>
      </c>
    </row>
    <row r="43" spans="2:11" x14ac:dyDescent="0.25">
      <c r="B43" t="s">
        <v>124</v>
      </c>
    </row>
    <row r="44" spans="2:11" x14ac:dyDescent="0.25">
      <c r="B44" t="s">
        <v>124</v>
      </c>
    </row>
    <row r="45" spans="2:11" x14ac:dyDescent="0.25">
      <c r="B45" t="s">
        <v>124</v>
      </c>
    </row>
    <row r="46" spans="2:11" x14ac:dyDescent="0.25">
      <c r="B46" t="s">
        <v>124</v>
      </c>
    </row>
    <row r="47" spans="2:11" x14ac:dyDescent="0.25">
      <c r="B47" t="s">
        <v>124</v>
      </c>
    </row>
    <row r="48" spans="2:11" x14ac:dyDescent="0.25">
      <c r="B48" t="s">
        <v>124</v>
      </c>
    </row>
    <row r="49" spans="2:2" x14ac:dyDescent="0.25">
      <c r="B49" t="s">
        <v>124</v>
      </c>
    </row>
    <row r="50" spans="2:2" x14ac:dyDescent="0.25">
      <c r="B50" t="s">
        <v>124</v>
      </c>
    </row>
    <row r="51" spans="2:2" x14ac:dyDescent="0.25">
      <c r="B51" t="s">
        <v>124</v>
      </c>
    </row>
  </sheetData>
  <pageMargins left="0.7" right="0.7" top="0.75" bottom="0.75" header="0.3" footer="0.3"/>
  <pageSetup orientation="portrait"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5"/>
  <sheetViews>
    <sheetView zoomScale="90" zoomScaleNormal="90" workbookViewId="0">
      <pane ySplit="1" topLeftCell="A2" activePane="bottomLeft" state="frozen"/>
      <selection pane="bottomLeft" sqref="A1:B1048576"/>
    </sheetView>
  </sheetViews>
  <sheetFormatPr defaultRowHeight="15" x14ac:dyDescent="0.25"/>
  <cols>
    <col min="1" max="1" width="11.5703125" customWidth="1"/>
    <col min="2" max="2" width="5.85546875" customWidth="1"/>
    <col min="3" max="3" width="21.42578125" style="12" bestFit="1" customWidth="1"/>
    <col min="4" max="4" width="21.85546875" bestFit="1" customWidth="1"/>
    <col min="5" max="5" width="47.42578125" bestFit="1" customWidth="1"/>
    <col min="6" max="6" width="14.5703125" bestFit="1" customWidth="1"/>
    <col min="7" max="7" width="11.5703125" style="19" customWidth="1"/>
    <col min="8" max="8" width="8.7109375" bestFit="1" customWidth="1"/>
    <col min="9" max="9" width="20.7109375" bestFit="1" customWidth="1"/>
    <col min="10" max="10" width="20.7109375" customWidth="1"/>
    <col min="11" max="11" width="10.5703125" customWidth="1"/>
    <col min="12" max="12" width="14" customWidth="1"/>
    <col min="13" max="13" width="17" customWidth="1"/>
    <col min="14" max="14" width="13.7109375" customWidth="1"/>
    <col min="15" max="15" width="19.140625" customWidth="1"/>
    <col min="16" max="16" width="20.42578125" customWidth="1"/>
    <col min="17" max="17" width="21.42578125" customWidth="1"/>
    <col min="18" max="18" width="16.28515625" customWidth="1"/>
    <col min="19" max="19" width="19.140625" customWidth="1"/>
    <col min="20" max="20" width="9.140625" customWidth="1"/>
    <col min="21" max="21" width="26.28515625" customWidth="1"/>
    <col min="22" max="22" width="25.140625" customWidth="1"/>
    <col min="24" max="24" width="7.5703125" bestFit="1" customWidth="1"/>
  </cols>
  <sheetData>
    <row r="1" spans="1:24" s="11" customFormat="1" ht="29.25" customHeight="1" x14ac:dyDescent="0.25">
      <c r="A1" s="11" t="s">
        <v>813</v>
      </c>
      <c r="B1" s="11" t="s">
        <v>344</v>
      </c>
      <c r="C1" s="11" t="s">
        <v>340</v>
      </c>
      <c r="D1" s="11" t="s">
        <v>229</v>
      </c>
      <c r="E1" s="11" t="s">
        <v>5</v>
      </c>
      <c r="F1" s="11" t="s">
        <v>31</v>
      </c>
      <c r="G1" s="22" t="s">
        <v>351</v>
      </c>
      <c r="H1" s="11" t="s">
        <v>350</v>
      </c>
      <c r="I1" s="11" t="s">
        <v>814</v>
      </c>
      <c r="K1" s="11" t="s">
        <v>341</v>
      </c>
      <c r="L1" s="28" t="s">
        <v>349</v>
      </c>
      <c r="M1" s="11" t="s">
        <v>10</v>
      </c>
      <c r="N1" s="11" t="s">
        <v>342</v>
      </c>
      <c r="O1" s="11" t="s">
        <v>343</v>
      </c>
      <c r="P1" s="11" t="s">
        <v>0</v>
      </c>
      <c r="Q1" s="11" t="s">
        <v>1</v>
      </c>
      <c r="R1" s="11" t="s">
        <v>2</v>
      </c>
      <c r="S1" s="11" t="s">
        <v>20</v>
      </c>
      <c r="T1" s="11" t="s">
        <v>30</v>
      </c>
      <c r="U1" s="11" t="s">
        <v>32</v>
      </c>
      <c r="V1" s="11" t="s">
        <v>37</v>
      </c>
      <c r="X1" s="11" t="s">
        <v>350</v>
      </c>
    </row>
    <row r="2" spans="1:24" s="29" customFormat="1" ht="29.25" customHeight="1" x14ac:dyDescent="0.25">
      <c r="A2" s="41">
        <v>1</v>
      </c>
      <c r="B2" s="29" t="s">
        <v>353</v>
      </c>
      <c r="C2" s="29" t="s">
        <v>322</v>
      </c>
      <c r="D2" s="29" t="s">
        <v>250</v>
      </c>
      <c r="E2" s="29" t="s">
        <v>352</v>
      </c>
      <c r="F2" s="31">
        <v>41950</v>
      </c>
      <c r="G2" s="17">
        <v>11425</v>
      </c>
      <c r="H2" s="32">
        <v>0.24444444444444446</v>
      </c>
      <c r="I2" s="29" t="s">
        <v>48</v>
      </c>
      <c r="L2" s="30"/>
    </row>
    <row r="3" spans="1:24" s="29" customFormat="1" ht="29.25" customHeight="1" x14ac:dyDescent="0.25">
      <c r="A3" s="42">
        <v>2</v>
      </c>
      <c r="B3" t="s">
        <v>354</v>
      </c>
      <c r="C3" s="12" t="s">
        <v>330</v>
      </c>
      <c r="D3" t="s">
        <v>285</v>
      </c>
      <c r="E3" t="s">
        <v>345</v>
      </c>
      <c r="F3" s="4">
        <v>40988</v>
      </c>
      <c r="G3" s="19">
        <v>6275</v>
      </c>
      <c r="H3" s="2">
        <v>0.15555555555555556</v>
      </c>
      <c r="I3" t="s">
        <v>346</v>
      </c>
      <c r="J3"/>
      <c r="L3" s="30"/>
    </row>
    <row r="4" spans="1:24" s="29" customFormat="1" x14ac:dyDescent="0.25">
      <c r="A4" s="41">
        <v>3</v>
      </c>
      <c r="B4" t="s">
        <v>357</v>
      </c>
      <c r="C4" s="12" t="s">
        <v>355</v>
      </c>
      <c r="D4" t="s">
        <v>285</v>
      </c>
      <c r="E4" t="s">
        <v>356</v>
      </c>
      <c r="F4" s="4">
        <v>40815</v>
      </c>
      <c r="G4" s="19">
        <v>4764</v>
      </c>
      <c r="H4" s="2">
        <v>5.6250000000000001E-2</v>
      </c>
      <c r="I4" t="s">
        <v>346</v>
      </c>
      <c r="J4"/>
      <c r="L4" s="30"/>
    </row>
    <row r="5" spans="1:24" s="29" customFormat="1" ht="29.25" customHeight="1" x14ac:dyDescent="0.25">
      <c r="A5" s="42">
        <v>4</v>
      </c>
      <c r="B5" t="s">
        <v>358</v>
      </c>
      <c r="C5" s="12" t="s">
        <v>359</v>
      </c>
      <c r="D5" t="s">
        <v>285</v>
      </c>
      <c r="E5" t="s">
        <v>360</v>
      </c>
      <c r="F5" s="4">
        <v>40815</v>
      </c>
      <c r="G5" s="19">
        <v>4545</v>
      </c>
      <c r="H5" s="2">
        <v>4.7222222222222221E-2</v>
      </c>
      <c r="I5" t="s">
        <v>346</v>
      </c>
      <c r="J5"/>
      <c r="L5" s="30"/>
    </row>
    <row r="6" spans="1:24" s="29" customFormat="1" ht="29.25" customHeight="1" x14ac:dyDescent="0.25">
      <c r="A6" s="41">
        <v>5</v>
      </c>
      <c r="B6" t="s">
        <v>361</v>
      </c>
      <c r="C6" s="12" t="s">
        <v>112</v>
      </c>
      <c r="D6" t="s">
        <v>250</v>
      </c>
      <c r="E6" t="s">
        <v>88</v>
      </c>
      <c r="F6" s="4">
        <v>41554</v>
      </c>
      <c r="G6" s="19">
        <v>4090</v>
      </c>
      <c r="H6" s="2">
        <v>7.5694444444444439E-2</v>
      </c>
      <c r="I6" t="s">
        <v>48</v>
      </c>
      <c r="J6"/>
      <c r="L6" s="30"/>
    </row>
    <row r="7" spans="1:24" s="29" customFormat="1" ht="30" x14ac:dyDescent="0.25">
      <c r="A7" s="42">
        <v>6</v>
      </c>
      <c r="B7" t="s">
        <v>364</v>
      </c>
      <c r="C7" s="12" t="s">
        <v>365</v>
      </c>
      <c r="D7" t="s">
        <v>285</v>
      </c>
      <c r="E7" t="s">
        <v>366</v>
      </c>
      <c r="F7" s="4">
        <v>41842</v>
      </c>
      <c r="G7" s="19">
        <v>3713</v>
      </c>
      <c r="H7" s="2">
        <v>0.14930555555555555</v>
      </c>
      <c r="I7" t="s">
        <v>45</v>
      </c>
      <c r="J7"/>
      <c r="L7" s="30"/>
    </row>
    <row r="8" spans="1:24" s="29" customFormat="1" x14ac:dyDescent="0.25">
      <c r="A8" s="41">
        <v>7</v>
      </c>
      <c r="B8" t="s">
        <v>362</v>
      </c>
      <c r="C8" s="12" t="s">
        <v>325</v>
      </c>
      <c r="D8" t="s">
        <v>273</v>
      </c>
      <c r="E8" t="s">
        <v>363</v>
      </c>
      <c r="F8" s="4">
        <v>41394</v>
      </c>
      <c r="G8" s="19">
        <v>3238</v>
      </c>
      <c r="H8" s="2">
        <v>3.5416666666666666E-2</v>
      </c>
      <c r="I8" t="s">
        <v>346</v>
      </c>
      <c r="J8"/>
      <c r="L8" s="30"/>
    </row>
    <row r="9" spans="1:24" s="29" customFormat="1" ht="29.25" customHeight="1" x14ac:dyDescent="0.25">
      <c r="A9" s="42">
        <v>8</v>
      </c>
      <c r="B9" s="29" t="s">
        <v>592</v>
      </c>
      <c r="C9" s="12" t="s">
        <v>616</v>
      </c>
      <c r="D9" t="s">
        <v>250</v>
      </c>
      <c r="E9" t="s">
        <v>634</v>
      </c>
      <c r="F9" s="4">
        <v>41554</v>
      </c>
      <c r="G9" s="19">
        <v>2538</v>
      </c>
      <c r="H9" s="2">
        <v>0.10347222222222223</v>
      </c>
      <c r="I9" t="s">
        <v>48</v>
      </c>
      <c r="J9"/>
      <c r="L9" s="30"/>
    </row>
    <row r="10" spans="1:24" s="29" customFormat="1" ht="29.25" customHeight="1" x14ac:dyDescent="0.25">
      <c r="A10" s="41">
        <v>9</v>
      </c>
      <c r="B10" t="s">
        <v>367</v>
      </c>
      <c r="C10" s="12" t="s">
        <v>368</v>
      </c>
      <c r="D10" t="s">
        <v>285</v>
      </c>
      <c r="E10" t="s">
        <v>369</v>
      </c>
      <c r="F10" s="4">
        <v>40815</v>
      </c>
      <c r="G10" s="19">
        <v>2515</v>
      </c>
      <c r="H10" s="2">
        <v>3.888888888888889E-2</v>
      </c>
      <c r="I10" t="s">
        <v>346</v>
      </c>
      <c r="J10"/>
      <c r="L10" s="30"/>
    </row>
    <row r="11" spans="1:24" s="29" customFormat="1" ht="29.25" customHeight="1" x14ac:dyDescent="0.25">
      <c r="A11" s="42">
        <v>10</v>
      </c>
      <c r="B11" t="s">
        <v>370</v>
      </c>
      <c r="C11" s="12" t="s">
        <v>371</v>
      </c>
      <c r="D11" t="s">
        <v>285</v>
      </c>
      <c r="E11" t="s">
        <v>372</v>
      </c>
      <c r="F11" s="4">
        <v>40834</v>
      </c>
      <c r="G11" s="19">
        <v>1226</v>
      </c>
      <c r="H11" s="2">
        <v>6.5972222222222224E-2</v>
      </c>
      <c r="I11" t="s">
        <v>346</v>
      </c>
      <c r="J11"/>
      <c r="L11" s="30"/>
    </row>
    <row r="12" spans="1:24" s="29" customFormat="1" ht="29.25" customHeight="1" x14ac:dyDescent="0.25">
      <c r="A12" s="41">
        <v>11</v>
      </c>
      <c r="B12" t="s">
        <v>373</v>
      </c>
      <c r="C12" s="12" t="s">
        <v>374</v>
      </c>
      <c r="D12" t="s">
        <v>285</v>
      </c>
      <c r="E12" t="s">
        <v>375</v>
      </c>
      <c r="F12" s="4">
        <v>42100</v>
      </c>
      <c r="G12" s="19">
        <v>1189</v>
      </c>
      <c r="H12" s="2">
        <v>0.24930555555555556</v>
      </c>
      <c r="I12" t="s">
        <v>45</v>
      </c>
      <c r="J12"/>
      <c r="L12" s="30"/>
    </row>
    <row r="13" spans="1:24" s="29" customFormat="1" ht="30" x14ac:dyDescent="0.25">
      <c r="A13" s="42">
        <v>12</v>
      </c>
      <c r="B13" t="s">
        <v>612</v>
      </c>
      <c r="C13" s="12" t="s">
        <v>656</v>
      </c>
      <c r="D13" t="s">
        <v>273</v>
      </c>
      <c r="E13" t="s">
        <v>657</v>
      </c>
      <c r="F13" s="4">
        <v>41869</v>
      </c>
      <c r="G13" s="19">
        <v>1103</v>
      </c>
      <c r="H13" s="2">
        <v>6.5972222222222224E-2</v>
      </c>
      <c r="I13" t="s">
        <v>346</v>
      </c>
      <c r="J13"/>
      <c r="L13" s="30"/>
    </row>
    <row r="14" spans="1:24" s="29" customFormat="1" ht="29.25" customHeight="1" x14ac:dyDescent="0.25">
      <c r="A14" s="41">
        <v>13</v>
      </c>
      <c r="B14" t="s">
        <v>376</v>
      </c>
      <c r="C14" s="12" t="s">
        <v>377</v>
      </c>
      <c r="D14" t="s">
        <v>285</v>
      </c>
      <c r="E14" t="s">
        <v>378</v>
      </c>
      <c r="F14" s="4">
        <v>40569</v>
      </c>
      <c r="G14" s="19">
        <v>1040</v>
      </c>
      <c r="H14" s="2">
        <v>4.3750000000000004E-2</v>
      </c>
      <c r="I14" t="s">
        <v>346</v>
      </c>
      <c r="J14"/>
      <c r="L14" s="30"/>
    </row>
    <row r="15" spans="1:24" s="29" customFormat="1" ht="29.25" customHeight="1" x14ac:dyDescent="0.25">
      <c r="A15" s="42">
        <v>14</v>
      </c>
      <c r="B15" s="29" t="s">
        <v>663</v>
      </c>
      <c r="C15" s="29" t="s">
        <v>320</v>
      </c>
      <c r="D15" s="29" t="s">
        <v>233</v>
      </c>
      <c r="E15" s="29" t="s">
        <v>682</v>
      </c>
      <c r="F15" s="31">
        <v>42440</v>
      </c>
      <c r="G15" s="38">
        <v>996</v>
      </c>
      <c r="H15" s="32">
        <v>0.68263888888888891</v>
      </c>
      <c r="I15" s="29" t="s">
        <v>45</v>
      </c>
      <c r="L15" s="30"/>
    </row>
    <row r="16" spans="1:24" s="29" customFormat="1" ht="29.25" customHeight="1" x14ac:dyDescent="0.25">
      <c r="A16" s="41">
        <v>15</v>
      </c>
      <c r="B16" t="s">
        <v>593</v>
      </c>
      <c r="C16" s="12" t="s">
        <v>617</v>
      </c>
      <c r="D16" t="s">
        <v>250</v>
      </c>
      <c r="E16" t="s">
        <v>635</v>
      </c>
      <c r="F16" s="4">
        <v>41554</v>
      </c>
      <c r="G16" s="19">
        <v>842</v>
      </c>
      <c r="H16" s="2">
        <v>4.7222222222222221E-2</v>
      </c>
      <c r="I16" t="s">
        <v>48</v>
      </c>
      <c r="J16"/>
      <c r="L16" s="30"/>
    </row>
    <row r="17" spans="1:12" s="29" customFormat="1" ht="29.25" customHeight="1" x14ac:dyDescent="0.25">
      <c r="A17" s="42">
        <v>16</v>
      </c>
      <c r="B17" s="29" t="s">
        <v>594</v>
      </c>
      <c r="C17" s="12" t="s">
        <v>618</v>
      </c>
      <c r="D17" t="s">
        <v>250</v>
      </c>
      <c r="E17" t="s">
        <v>636</v>
      </c>
      <c r="F17" s="4">
        <v>42300</v>
      </c>
      <c r="G17" s="19">
        <v>828</v>
      </c>
      <c r="H17" s="2">
        <v>0.11875000000000001</v>
      </c>
      <c r="I17" t="s">
        <v>48</v>
      </c>
      <c r="J17"/>
      <c r="L17" s="30"/>
    </row>
    <row r="18" spans="1:12" s="29" customFormat="1" ht="29.25" customHeight="1" x14ac:dyDescent="0.25">
      <c r="A18" s="41">
        <v>17</v>
      </c>
      <c r="B18" t="s">
        <v>387</v>
      </c>
      <c r="C18" s="12" t="s">
        <v>379</v>
      </c>
      <c r="D18" t="s">
        <v>285</v>
      </c>
      <c r="E18" t="s">
        <v>380</v>
      </c>
      <c r="F18" s="4">
        <v>41991</v>
      </c>
      <c r="G18" s="19">
        <v>783</v>
      </c>
      <c r="H18" s="2">
        <v>0.15763888888888888</v>
      </c>
      <c r="I18" t="s">
        <v>45</v>
      </c>
      <c r="J18"/>
      <c r="L18" s="30"/>
    </row>
    <row r="19" spans="1:12" s="29" customFormat="1" ht="30" x14ac:dyDescent="0.25">
      <c r="A19" s="42">
        <v>18</v>
      </c>
      <c r="B19" t="s">
        <v>595</v>
      </c>
      <c r="C19" s="12" t="s">
        <v>619</v>
      </c>
      <c r="D19" t="s">
        <v>250</v>
      </c>
      <c r="E19" t="s">
        <v>637</v>
      </c>
      <c r="F19" s="4">
        <v>41750</v>
      </c>
      <c r="G19" s="19">
        <v>732</v>
      </c>
      <c r="H19" s="2">
        <v>0.62569444444444444</v>
      </c>
      <c r="I19" t="s">
        <v>48</v>
      </c>
      <c r="J19"/>
      <c r="L19" s="30"/>
    </row>
    <row r="20" spans="1:12" s="29" customFormat="1" ht="29.25" customHeight="1" x14ac:dyDescent="0.25">
      <c r="A20" s="41">
        <v>19</v>
      </c>
      <c r="B20" t="s">
        <v>388</v>
      </c>
      <c r="C20" s="12" t="s">
        <v>381</v>
      </c>
      <c r="D20" t="s">
        <v>285</v>
      </c>
      <c r="E20" t="s">
        <v>382</v>
      </c>
      <c r="F20" s="4">
        <v>41890</v>
      </c>
      <c r="G20" s="19">
        <v>685</v>
      </c>
      <c r="H20" s="2">
        <v>0.16388888888888889</v>
      </c>
      <c r="I20" t="s">
        <v>45</v>
      </c>
      <c r="J20"/>
      <c r="L20" s="30"/>
    </row>
    <row r="21" spans="1:12" s="29" customFormat="1" ht="29.25" customHeight="1" x14ac:dyDescent="0.25">
      <c r="A21" s="42">
        <v>20</v>
      </c>
      <c r="B21" t="s">
        <v>389</v>
      </c>
      <c r="C21" s="12" t="s">
        <v>383</v>
      </c>
      <c r="D21" t="s">
        <v>285</v>
      </c>
      <c r="E21" t="s">
        <v>384</v>
      </c>
      <c r="F21" s="4">
        <v>41942</v>
      </c>
      <c r="G21" s="19">
        <v>639</v>
      </c>
      <c r="H21" s="2">
        <v>0.23819444444444446</v>
      </c>
      <c r="I21" t="s">
        <v>45</v>
      </c>
      <c r="J21"/>
      <c r="L21" s="30"/>
    </row>
    <row r="22" spans="1:12" s="29" customFormat="1" ht="29.25" customHeight="1" x14ac:dyDescent="0.25">
      <c r="A22" s="41">
        <v>21</v>
      </c>
      <c r="B22" t="s">
        <v>390</v>
      </c>
      <c r="C22" s="12" t="s">
        <v>385</v>
      </c>
      <c r="D22" t="s">
        <v>285</v>
      </c>
      <c r="E22" t="s">
        <v>386</v>
      </c>
      <c r="F22" s="4">
        <v>42086</v>
      </c>
      <c r="G22" s="19">
        <v>579</v>
      </c>
      <c r="H22" s="2">
        <v>0.18958333333333333</v>
      </c>
      <c r="I22" t="s">
        <v>45</v>
      </c>
      <c r="J22"/>
      <c r="L22" s="30"/>
    </row>
    <row r="23" spans="1:12" s="29" customFormat="1" ht="29.25" customHeight="1" x14ac:dyDescent="0.25">
      <c r="A23" s="42">
        <v>22</v>
      </c>
      <c r="B23" s="29" t="s">
        <v>596</v>
      </c>
      <c r="C23" s="12" t="s">
        <v>620</v>
      </c>
      <c r="D23" t="s">
        <v>250</v>
      </c>
      <c r="E23" t="s">
        <v>638</v>
      </c>
      <c r="F23" s="4">
        <v>40584</v>
      </c>
      <c r="G23" s="19">
        <v>554</v>
      </c>
      <c r="H23" s="2">
        <v>0.26180555555555557</v>
      </c>
      <c r="I23" t="s">
        <v>48</v>
      </c>
      <c r="J23"/>
      <c r="L23" s="30"/>
    </row>
    <row r="24" spans="1:12" s="29" customFormat="1" ht="29.25" customHeight="1" x14ac:dyDescent="0.25">
      <c r="A24" s="41">
        <v>23</v>
      </c>
      <c r="B24" s="29" t="s">
        <v>664</v>
      </c>
      <c r="C24" s="29" t="s">
        <v>673</v>
      </c>
      <c r="D24" s="29" t="s">
        <v>233</v>
      </c>
      <c r="E24" s="29" t="s">
        <v>683</v>
      </c>
      <c r="F24" s="31">
        <v>41884</v>
      </c>
      <c r="G24" s="38">
        <v>548</v>
      </c>
      <c r="H24" s="32">
        <v>0.23194444444444443</v>
      </c>
      <c r="I24" s="29" t="s">
        <v>45</v>
      </c>
      <c r="L24" s="30"/>
    </row>
    <row r="25" spans="1:12" s="29" customFormat="1" ht="29.25" customHeight="1" x14ac:dyDescent="0.25">
      <c r="A25" s="42">
        <v>24</v>
      </c>
      <c r="B25" t="s">
        <v>415</v>
      </c>
      <c r="C25" s="12" t="s">
        <v>391</v>
      </c>
      <c r="D25" t="s">
        <v>285</v>
      </c>
      <c r="E25" t="s">
        <v>392</v>
      </c>
      <c r="F25" s="4">
        <v>41871</v>
      </c>
      <c r="G25" s="19">
        <v>537</v>
      </c>
      <c r="H25" s="2">
        <v>0.11388888888888889</v>
      </c>
      <c r="I25" t="s">
        <v>45</v>
      </c>
      <c r="J25"/>
      <c r="L25" s="30"/>
    </row>
    <row r="26" spans="1:12" s="29" customFormat="1" ht="29.25" customHeight="1" x14ac:dyDescent="0.25">
      <c r="A26" s="41">
        <v>25</v>
      </c>
      <c r="B26" t="s">
        <v>597</v>
      </c>
      <c r="C26" s="12" t="s">
        <v>621</v>
      </c>
      <c r="D26" t="s">
        <v>250</v>
      </c>
      <c r="E26" t="s">
        <v>639</v>
      </c>
      <c r="F26" s="4">
        <v>41554</v>
      </c>
      <c r="G26" s="19">
        <v>500</v>
      </c>
      <c r="H26" s="2">
        <v>9.8611111111111108E-2</v>
      </c>
      <c r="I26" t="s">
        <v>48</v>
      </c>
      <c r="J26"/>
      <c r="L26" s="30"/>
    </row>
    <row r="27" spans="1:12" s="29" customFormat="1" ht="29.25" customHeight="1" x14ac:dyDescent="0.25">
      <c r="A27" s="42">
        <v>26</v>
      </c>
      <c r="B27" t="s">
        <v>416</v>
      </c>
      <c r="C27" s="12" t="s">
        <v>393</v>
      </c>
      <c r="D27" t="s">
        <v>285</v>
      </c>
      <c r="E27" t="s">
        <v>394</v>
      </c>
      <c r="F27" s="4">
        <v>41871</v>
      </c>
      <c r="G27" s="19">
        <v>491</v>
      </c>
      <c r="H27" s="2">
        <v>0.10555555555555556</v>
      </c>
      <c r="I27" t="s">
        <v>45</v>
      </c>
      <c r="J27"/>
      <c r="L27" s="30"/>
    </row>
    <row r="28" spans="1:12" s="29" customFormat="1" ht="29.25" customHeight="1" x14ac:dyDescent="0.25">
      <c r="A28" s="41">
        <v>27</v>
      </c>
      <c r="B28" t="s">
        <v>417</v>
      </c>
      <c r="C28" s="12" t="s">
        <v>395</v>
      </c>
      <c r="D28" t="s">
        <v>285</v>
      </c>
      <c r="E28" t="s">
        <v>396</v>
      </c>
      <c r="F28" s="4">
        <v>41025</v>
      </c>
      <c r="G28" s="19">
        <v>478</v>
      </c>
      <c r="H28" s="2">
        <v>0.14444444444444446</v>
      </c>
      <c r="I28" t="s">
        <v>346</v>
      </c>
      <c r="J28"/>
      <c r="L28" s="30"/>
    </row>
    <row r="29" spans="1:12" s="29" customFormat="1" ht="30" x14ac:dyDescent="0.25">
      <c r="A29" s="42">
        <v>28</v>
      </c>
      <c r="B29" t="s">
        <v>418</v>
      </c>
      <c r="C29" s="12" t="s">
        <v>397</v>
      </c>
      <c r="D29" t="s">
        <v>285</v>
      </c>
      <c r="E29" t="s">
        <v>398</v>
      </c>
      <c r="F29" s="4">
        <v>40521</v>
      </c>
      <c r="G29" s="19">
        <v>405</v>
      </c>
      <c r="H29" s="2">
        <v>0.1013888888888889</v>
      </c>
      <c r="I29" t="s">
        <v>346</v>
      </c>
      <c r="J29"/>
      <c r="L29" s="30"/>
    </row>
    <row r="30" spans="1:12" s="29" customFormat="1" ht="60" x14ac:dyDescent="0.25">
      <c r="A30" s="41">
        <v>29</v>
      </c>
      <c r="B30" s="29" t="s">
        <v>598</v>
      </c>
      <c r="C30" s="12" t="s">
        <v>622</v>
      </c>
      <c r="D30" t="s">
        <v>250</v>
      </c>
      <c r="E30" t="s">
        <v>640</v>
      </c>
      <c r="F30" s="4">
        <v>41311</v>
      </c>
      <c r="G30" s="19">
        <v>402</v>
      </c>
      <c r="H30" s="10" t="s">
        <v>641</v>
      </c>
      <c r="I30" t="s">
        <v>48</v>
      </c>
      <c r="J30"/>
      <c r="L30" s="30"/>
    </row>
    <row r="31" spans="1:12" s="29" customFormat="1" ht="60" x14ac:dyDescent="0.25">
      <c r="A31" s="42">
        <v>30</v>
      </c>
      <c r="B31" t="s">
        <v>419</v>
      </c>
      <c r="C31" s="12" t="s">
        <v>399</v>
      </c>
      <c r="D31" t="s">
        <v>285</v>
      </c>
      <c r="E31" t="s">
        <v>400</v>
      </c>
      <c r="F31" s="4">
        <v>40829</v>
      </c>
      <c r="G31" s="19">
        <v>375</v>
      </c>
      <c r="H31" s="33">
        <v>7.0821759259259265E-2</v>
      </c>
      <c r="I31" t="s">
        <v>346</v>
      </c>
      <c r="J31"/>
      <c r="L31" s="30"/>
    </row>
    <row r="32" spans="1:12" s="29" customFormat="1" x14ac:dyDescent="0.25">
      <c r="A32" s="41">
        <v>31</v>
      </c>
      <c r="B32" t="s">
        <v>420</v>
      </c>
      <c r="C32" s="12" t="s">
        <v>401</v>
      </c>
      <c r="D32" t="s">
        <v>285</v>
      </c>
      <c r="E32" t="s">
        <v>402</v>
      </c>
      <c r="F32" s="4">
        <v>41024</v>
      </c>
      <c r="G32" s="19">
        <v>353</v>
      </c>
      <c r="H32" s="2">
        <v>5.0694444444444452E-2</v>
      </c>
      <c r="I32" t="s">
        <v>346</v>
      </c>
      <c r="J32"/>
      <c r="L32" s="30"/>
    </row>
    <row r="33" spans="1:12" s="29" customFormat="1" ht="45" x14ac:dyDescent="0.25">
      <c r="A33" s="42">
        <v>32</v>
      </c>
      <c r="B33" t="s">
        <v>421</v>
      </c>
      <c r="C33" s="12" t="s">
        <v>403</v>
      </c>
      <c r="D33" t="s">
        <v>285</v>
      </c>
      <c r="E33" t="s">
        <v>404</v>
      </c>
      <c r="F33" s="4">
        <v>40450</v>
      </c>
      <c r="G33" s="19">
        <v>332</v>
      </c>
      <c r="H33" s="2">
        <v>7.7777777777777779E-2</v>
      </c>
      <c r="I33" t="s">
        <v>346</v>
      </c>
      <c r="J33"/>
      <c r="L33" s="30"/>
    </row>
    <row r="34" spans="1:12" s="29" customFormat="1" x14ac:dyDescent="0.25">
      <c r="A34" s="41">
        <v>33</v>
      </c>
      <c r="B34" t="s">
        <v>422</v>
      </c>
      <c r="C34" s="12" t="s">
        <v>405</v>
      </c>
      <c r="D34" t="s">
        <v>285</v>
      </c>
      <c r="E34" t="s">
        <v>406</v>
      </c>
      <c r="F34" s="4">
        <v>41025</v>
      </c>
      <c r="G34" s="19">
        <v>329</v>
      </c>
      <c r="H34" s="2">
        <v>5.6944444444444443E-2</v>
      </c>
      <c r="I34" t="s">
        <v>346</v>
      </c>
      <c r="J34"/>
      <c r="L34" s="30"/>
    </row>
    <row r="35" spans="1:12" s="29" customFormat="1" ht="30" x14ac:dyDescent="0.25">
      <c r="A35" s="42">
        <v>34</v>
      </c>
      <c r="B35" t="s">
        <v>423</v>
      </c>
      <c r="C35" s="12" t="s">
        <v>407</v>
      </c>
      <c r="D35" t="s">
        <v>285</v>
      </c>
      <c r="E35" t="s">
        <v>408</v>
      </c>
      <c r="F35" s="4">
        <v>41624</v>
      </c>
      <c r="G35" s="19">
        <v>310</v>
      </c>
      <c r="H35" s="2">
        <v>6.5972222222222224E-2</v>
      </c>
      <c r="I35" t="s">
        <v>45</v>
      </c>
      <c r="J35"/>
      <c r="L35" s="30"/>
    </row>
    <row r="36" spans="1:12" s="29" customFormat="1" ht="30" x14ac:dyDescent="0.25">
      <c r="A36" s="41">
        <v>35</v>
      </c>
      <c r="B36" s="29" t="s">
        <v>735</v>
      </c>
      <c r="C36" s="29" t="s">
        <v>324</v>
      </c>
      <c r="D36" s="29" t="s">
        <v>271</v>
      </c>
      <c r="E36" s="29" t="s">
        <v>764</v>
      </c>
      <c r="F36" s="31">
        <v>42298</v>
      </c>
      <c r="G36" s="38">
        <v>295</v>
      </c>
      <c r="H36" s="32">
        <v>0.10555555555555556</v>
      </c>
      <c r="I36" s="29" t="s">
        <v>346</v>
      </c>
      <c r="L36" s="30"/>
    </row>
    <row r="37" spans="1:12" s="29" customFormat="1" ht="29.25" customHeight="1" x14ac:dyDescent="0.25">
      <c r="A37" s="42">
        <v>36</v>
      </c>
      <c r="B37" t="s">
        <v>424</v>
      </c>
      <c r="C37" s="12" t="s">
        <v>409</v>
      </c>
      <c r="D37" t="s">
        <v>285</v>
      </c>
      <c r="E37" t="s">
        <v>410</v>
      </c>
      <c r="F37" s="4">
        <v>41886</v>
      </c>
      <c r="G37" s="19">
        <v>272</v>
      </c>
      <c r="H37" s="2">
        <v>0.17986111111111111</v>
      </c>
      <c r="I37" t="s">
        <v>45</v>
      </c>
      <c r="J37"/>
      <c r="L37" s="30"/>
    </row>
    <row r="38" spans="1:12" s="29" customFormat="1" ht="45" x14ac:dyDescent="0.25">
      <c r="A38" s="41">
        <v>37</v>
      </c>
      <c r="B38" t="s">
        <v>425</v>
      </c>
      <c r="C38" s="12" t="s">
        <v>411</v>
      </c>
      <c r="D38" t="s">
        <v>285</v>
      </c>
      <c r="E38" t="s">
        <v>412</v>
      </c>
      <c r="F38" s="4">
        <v>40476</v>
      </c>
      <c r="G38" s="19">
        <v>259</v>
      </c>
      <c r="H38" s="2">
        <v>7.9166666666666663E-2</v>
      </c>
      <c r="I38" t="s">
        <v>346</v>
      </c>
      <c r="J38"/>
      <c r="L38" s="30"/>
    </row>
    <row r="39" spans="1:12" s="29" customFormat="1" ht="30" x14ac:dyDescent="0.25">
      <c r="A39" s="42">
        <v>38</v>
      </c>
      <c r="B39" t="s">
        <v>426</v>
      </c>
      <c r="C39" s="12" t="s">
        <v>413</v>
      </c>
      <c r="D39" t="s">
        <v>285</v>
      </c>
      <c r="E39" t="s">
        <v>414</v>
      </c>
      <c r="F39" s="4">
        <v>41024</v>
      </c>
      <c r="G39" s="19">
        <v>255</v>
      </c>
      <c r="H39" s="2">
        <v>5.5555555555555552E-2</v>
      </c>
      <c r="I39" t="s">
        <v>346</v>
      </c>
      <c r="J39"/>
      <c r="L39" s="30"/>
    </row>
    <row r="40" spans="1:12" s="29" customFormat="1" ht="29.25" customHeight="1" x14ac:dyDescent="0.25">
      <c r="A40" s="41">
        <v>39</v>
      </c>
      <c r="B40" s="29" t="s">
        <v>779</v>
      </c>
      <c r="C40" s="29" t="s">
        <v>327</v>
      </c>
      <c r="D40" s="29" t="s">
        <v>277</v>
      </c>
      <c r="E40" s="29" t="s">
        <v>801</v>
      </c>
      <c r="F40" s="31">
        <v>40668</v>
      </c>
      <c r="G40" s="38">
        <v>252</v>
      </c>
      <c r="H40" s="32">
        <v>9.0277777777777776E-2</v>
      </c>
      <c r="I40" s="29" t="s">
        <v>45</v>
      </c>
      <c r="L40" s="30"/>
    </row>
    <row r="41" spans="1:12" s="29" customFormat="1" ht="29.25" customHeight="1" x14ac:dyDescent="0.25">
      <c r="A41" s="42">
        <v>40</v>
      </c>
      <c r="B41" t="s">
        <v>483</v>
      </c>
      <c r="C41" s="12" t="s">
        <v>427</v>
      </c>
      <c r="D41" t="s">
        <v>285</v>
      </c>
      <c r="E41" t="s">
        <v>439</v>
      </c>
      <c r="F41" s="4">
        <v>40863</v>
      </c>
      <c r="G41" s="19">
        <v>251</v>
      </c>
      <c r="H41" s="2">
        <v>0.16944444444444443</v>
      </c>
      <c r="I41" t="s">
        <v>346</v>
      </c>
      <c r="J41"/>
      <c r="L41" s="30"/>
    </row>
    <row r="42" spans="1:12" s="29" customFormat="1" ht="29.25" customHeight="1" x14ac:dyDescent="0.25">
      <c r="A42" s="41">
        <v>41</v>
      </c>
      <c r="B42" t="s">
        <v>484</v>
      </c>
      <c r="C42" s="12" t="s">
        <v>428</v>
      </c>
      <c r="D42" t="s">
        <v>285</v>
      </c>
      <c r="E42" t="s">
        <v>440</v>
      </c>
      <c r="F42" s="4">
        <v>41024</v>
      </c>
      <c r="G42" s="19">
        <v>247</v>
      </c>
      <c r="H42" s="2">
        <v>5.2083333333333336E-2</v>
      </c>
      <c r="I42" t="s">
        <v>346</v>
      </c>
      <c r="J42"/>
      <c r="L42" s="30"/>
    </row>
    <row r="43" spans="1:12" s="29" customFormat="1" ht="45" x14ac:dyDescent="0.25">
      <c r="A43" s="42">
        <v>42</v>
      </c>
      <c r="B43" t="s">
        <v>599</v>
      </c>
      <c r="C43" s="12" t="s">
        <v>623</v>
      </c>
      <c r="D43" t="s">
        <v>250</v>
      </c>
      <c r="E43" t="s">
        <v>642</v>
      </c>
      <c r="F43" s="4">
        <v>42229</v>
      </c>
      <c r="G43" s="19">
        <v>220</v>
      </c>
      <c r="H43" s="2">
        <v>0.1125</v>
      </c>
      <c r="I43" t="s">
        <v>48</v>
      </c>
      <c r="J43"/>
      <c r="L43" s="30"/>
    </row>
    <row r="44" spans="1:12" s="29" customFormat="1" ht="29.25" customHeight="1" x14ac:dyDescent="0.25">
      <c r="A44" s="41">
        <v>43</v>
      </c>
      <c r="B44" t="s">
        <v>485</v>
      </c>
      <c r="C44" s="12" t="s">
        <v>429</v>
      </c>
      <c r="D44" t="s">
        <v>285</v>
      </c>
      <c r="E44" t="s">
        <v>441</v>
      </c>
      <c r="F44" s="4">
        <v>41024</v>
      </c>
      <c r="G44" s="19">
        <v>204</v>
      </c>
      <c r="H44" s="2">
        <v>4.7222222222222221E-2</v>
      </c>
      <c r="I44" t="s">
        <v>346</v>
      </c>
      <c r="J44"/>
      <c r="L44" s="30"/>
    </row>
    <row r="45" spans="1:12" s="29" customFormat="1" ht="29.25" customHeight="1" x14ac:dyDescent="0.25">
      <c r="A45" s="42">
        <v>44</v>
      </c>
      <c r="B45" t="s">
        <v>486</v>
      </c>
      <c r="C45" s="12" t="s">
        <v>430</v>
      </c>
      <c r="D45" t="s">
        <v>285</v>
      </c>
      <c r="E45" t="s">
        <v>442</v>
      </c>
      <c r="F45" s="4">
        <v>40490</v>
      </c>
      <c r="G45" s="19">
        <v>198</v>
      </c>
      <c r="H45" s="2">
        <v>6.805555555555555E-2</v>
      </c>
      <c r="I45" t="s">
        <v>346</v>
      </c>
      <c r="J45"/>
      <c r="L45" s="30"/>
    </row>
    <row r="46" spans="1:12" s="29" customFormat="1" ht="29.25" customHeight="1" x14ac:dyDescent="0.25">
      <c r="A46" s="41">
        <v>45</v>
      </c>
      <c r="B46" s="29" t="s">
        <v>780</v>
      </c>
      <c r="C46" s="29" t="s">
        <v>791</v>
      </c>
      <c r="D46" s="29" t="s">
        <v>277</v>
      </c>
      <c r="E46" s="29" t="s">
        <v>802</v>
      </c>
      <c r="F46" s="31">
        <v>40322</v>
      </c>
      <c r="G46" s="38">
        <v>195</v>
      </c>
      <c r="H46" s="32">
        <v>0.20833333333333334</v>
      </c>
      <c r="I46" s="29" t="s">
        <v>45</v>
      </c>
      <c r="L46" s="30"/>
    </row>
    <row r="47" spans="1:12" s="29" customFormat="1" ht="29.25" customHeight="1" x14ac:dyDescent="0.25">
      <c r="A47" s="42">
        <v>46</v>
      </c>
      <c r="B47" t="s">
        <v>487</v>
      </c>
      <c r="C47" s="12" t="s">
        <v>431</v>
      </c>
      <c r="D47" t="s">
        <v>285</v>
      </c>
      <c r="E47" t="s">
        <v>443</v>
      </c>
      <c r="F47" s="4">
        <v>40443</v>
      </c>
      <c r="G47" s="19">
        <v>195</v>
      </c>
      <c r="H47" s="2">
        <v>3.888888888888889E-2</v>
      </c>
      <c r="I47" t="s">
        <v>346</v>
      </c>
      <c r="J47"/>
      <c r="L47" s="30"/>
    </row>
    <row r="48" spans="1:12" s="29" customFormat="1" ht="29.25" customHeight="1" x14ac:dyDescent="0.25">
      <c r="A48" s="41">
        <v>47</v>
      </c>
      <c r="B48" s="29" t="s">
        <v>600</v>
      </c>
      <c r="C48" s="12" t="s">
        <v>624</v>
      </c>
      <c r="D48" t="s">
        <v>250</v>
      </c>
      <c r="E48" t="s">
        <v>643</v>
      </c>
      <c r="F48" s="4">
        <v>41663</v>
      </c>
      <c r="G48" s="19">
        <v>194</v>
      </c>
      <c r="H48" s="2">
        <v>8.819444444444445E-2</v>
      </c>
      <c r="I48" t="s">
        <v>48</v>
      </c>
      <c r="J48"/>
      <c r="L48" s="30"/>
    </row>
    <row r="49" spans="1:25" s="29" customFormat="1" ht="29.25" customHeight="1" x14ac:dyDescent="0.25">
      <c r="A49" s="42">
        <v>48</v>
      </c>
      <c r="B49" t="s">
        <v>488</v>
      </c>
      <c r="C49" s="12" t="s">
        <v>432</v>
      </c>
      <c r="D49" t="s">
        <v>285</v>
      </c>
      <c r="E49" t="s">
        <v>444</v>
      </c>
      <c r="F49" s="4">
        <v>40709</v>
      </c>
      <c r="G49" s="19">
        <v>194</v>
      </c>
      <c r="H49" s="2">
        <v>0.27708333333333335</v>
      </c>
      <c r="I49" t="s">
        <v>346</v>
      </c>
      <c r="J49"/>
      <c r="L49" s="30"/>
    </row>
    <row r="50" spans="1:25" s="29" customFormat="1" ht="29.25" customHeight="1" x14ac:dyDescent="0.25">
      <c r="A50" s="41">
        <v>49</v>
      </c>
      <c r="B50" s="29" t="s">
        <v>665</v>
      </c>
      <c r="C50" s="29" t="s">
        <v>674</v>
      </c>
      <c r="D50" s="29" t="s">
        <v>233</v>
      </c>
      <c r="E50" s="29" t="s">
        <v>684</v>
      </c>
      <c r="F50" s="31">
        <v>42450</v>
      </c>
      <c r="G50" s="38">
        <v>174</v>
      </c>
      <c r="H50" s="35">
        <v>5.0393518518518511E-2</v>
      </c>
      <c r="I50" s="29" t="s">
        <v>45</v>
      </c>
      <c r="L50" s="30"/>
      <c r="X50" s="32">
        <v>0.24444444444444446</v>
      </c>
    </row>
    <row r="51" spans="1:25" ht="45" x14ac:dyDescent="0.25">
      <c r="A51" s="42">
        <v>50</v>
      </c>
      <c r="B51" t="s">
        <v>601</v>
      </c>
      <c r="C51" s="12" t="s">
        <v>625</v>
      </c>
      <c r="D51" t="s">
        <v>250</v>
      </c>
      <c r="E51" t="s">
        <v>644</v>
      </c>
      <c r="F51" s="4">
        <v>42353</v>
      </c>
      <c r="G51" s="19">
        <v>172</v>
      </c>
      <c r="H51" s="2">
        <v>0.17916666666666667</v>
      </c>
      <c r="I51" t="s">
        <v>48</v>
      </c>
      <c r="X51" s="2">
        <v>7.5694444444444439E-2</v>
      </c>
      <c r="Y51" s="37"/>
    </row>
    <row r="52" spans="1:25" ht="90" x14ac:dyDescent="0.25">
      <c r="A52" s="41">
        <v>51</v>
      </c>
      <c r="B52" t="s">
        <v>489</v>
      </c>
      <c r="C52" s="12" t="s">
        <v>433</v>
      </c>
      <c r="D52" t="s">
        <v>285</v>
      </c>
      <c r="E52" t="s">
        <v>445</v>
      </c>
      <c r="F52" s="4">
        <v>41402</v>
      </c>
      <c r="G52" s="19">
        <v>172</v>
      </c>
      <c r="H52" s="2">
        <v>4.2361111111111106E-2</v>
      </c>
      <c r="I52" t="s">
        <v>45</v>
      </c>
      <c r="X52" s="2">
        <v>0.10347222222222223</v>
      </c>
    </row>
    <row r="53" spans="1:25" ht="60" x14ac:dyDescent="0.25">
      <c r="A53" s="40">
        <v>52</v>
      </c>
      <c r="B53" t="s">
        <v>490</v>
      </c>
      <c r="C53" s="12" t="s">
        <v>434</v>
      </c>
      <c r="D53" t="s">
        <v>285</v>
      </c>
      <c r="E53" t="s">
        <v>446</v>
      </c>
      <c r="F53" s="4">
        <v>42199</v>
      </c>
      <c r="G53" s="19">
        <v>172</v>
      </c>
      <c r="H53" s="33">
        <v>0.18989583333333335</v>
      </c>
      <c r="I53" t="s">
        <v>45</v>
      </c>
      <c r="X53" s="2">
        <v>4.7222222222222221E-2</v>
      </c>
    </row>
    <row r="54" spans="1:25" ht="60" x14ac:dyDescent="0.25">
      <c r="A54" s="39">
        <v>53</v>
      </c>
      <c r="B54" s="29" t="s">
        <v>602</v>
      </c>
      <c r="C54" s="12" t="s">
        <v>626</v>
      </c>
      <c r="D54" t="s">
        <v>250</v>
      </c>
      <c r="E54" t="s">
        <v>645</v>
      </c>
      <c r="F54" s="4">
        <v>41311</v>
      </c>
      <c r="G54" s="19">
        <v>168</v>
      </c>
      <c r="H54" s="2" t="s">
        <v>646</v>
      </c>
      <c r="I54" t="s">
        <v>48</v>
      </c>
      <c r="X54" s="2">
        <v>0.11875000000000001</v>
      </c>
    </row>
    <row r="55" spans="1:25" ht="60" x14ac:dyDescent="0.25">
      <c r="A55" s="40">
        <v>54</v>
      </c>
      <c r="B55" t="s">
        <v>603</v>
      </c>
      <c r="C55" s="12" t="s">
        <v>627</v>
      </c>
      <c r="D55" t="s">
        <v>250</v>
      </c>
      <c r="E55" t="s">
        <v>647</v>
      </c>
      <c r="F55" s="4">
        <v>42478</v>
      </c>
      <c r="G55" s="19">
        <v>167</v>
      </c>
      <c r="H55" s="2">
        <v>0.38263888888888892</v>
      </c>
      <c r="I55" t="s">
        <v>346</v>
      </c>
      <c r="X55" s="2">
        <v>0.62569444444444444</v>
      </c>
    </row>
    <row r="56" spans="1:25" ht="30" x14ac:dyDescent="0.25">
      <c r="A56" s="39">
        <v>55</v>
      </c>
      <c r="B56" t="s">
        <v>491</v>
      </c>
      <c r="C56" s="12" t="s">
        <v>435</v>
      </c>
      <c r="D56" t="s">
        <v>285</v>
      </c>
      <c r="E56" t="s">
        <v>447</v>
      </c>
      <c r="F56" s="4">
        <v>41024</v>
      </c>
      <c r="G56" s="19">
        <v>167</v>
      </c>
      <c r="H56" s="2">
        <v>4.9305555555555554E-2</v>
      </c>
      <c r="I56" t="s">
        <v>346</v>
      </c>
      <c r="X56" s="2">
        <v>0.26180555555555557</v>
      </c>
    </row>
    <row r="57" spans="1:25" ht="45" x14ac:dyDescent="0.25">
      <c r="A57" s="40">
        <v>56</v>
      </c>
      <c r="B57" s="29" t="s">
        <v>604</v>
      </c>
      <c r="C57" s="12" t="s">
        <v>628</v>
      </c>
      <c r="D57" t="s">
        <v>250</v>
      </c>
      <c r="E57" t="s">
        <v>648</v>
      </c>
      <c r="F57" s="4">
        <v>41248</v>
      </c>
      <c r="G57" s="19">
        <v>166</v>
      </c>
      <c r="H57" s="2">
        <v>0.37152777777777773</v>
      </c>
      <c r="I57" t="s">
        <v>649</v>
      </c>
      <c r="X57" s="2">
        <v>9.8611111111111108E-2</v>
      </c>
    </row>
    <row r="58" spans="1:25" ht="60" x14ac:dyDescent="0.25">
      <c r="A58" s="39">
        <v>57</v>
      </c>
      <c r="B58" s="29" t="s">
        <v>666</v>
      </c>
      <c r="C58" s="29" t="s">
        <v>675</v>
      </c>
      <c r="D58" s="29" t="s">
        <v>233</v>
      </c>
      <c r="E58" s="29" t="s">
        <v>685</v>
      </c>
      <c r="F58" s="31">
        <v>41695</v>
      </c>
      <c r="G58" s="38">
        <v>164</v>
      </c>
      <c r="H58" s="32">
        <v>0.21249999999999999</v>
      </c>
      <c r="I58" s="29" t="s">
        <v>346</v>
      </c>
      <c r="J58" s="29"/>
      <c r="X58" s="10"/>
    </row>
    <row r="59" spans="1:25" ht="60" x14ac:dyDescent="0.25">
      <c r="A59" s="40">
        <v>58</v>
      </c>
      <c r="B59" t="s">
        <v>605</v>
      </c>
      <c r="C59" s="12" t="s">
        <v>629</v>
      </c>
      <c r="D59" t="s">
        <v>250</v>
      </c>
      <c r="E59" t="s">
        <v>650</v>
      </c>
      <c r="F59" s="4">
        <v>40673</v>
      </c>
      <c r="G59" s="19">
        <v>161</v>
      </c>
      <c r="H59" s="2">
        <v>3.3333333333333333E-2</v>
      </c>
      <c r="I59" t="s">
        <v>51</v>
      </c>
      <c r="X59" s="2">
        <v>0.1125</v>
      </c>
    </row>
    <row r="60" spans="1:25" ht="30" x14ac:dyDescent="0.25">
      <c r="A60" s="39">
        <v>59</v>
      </c>
      <c r="B60" t="s">
        <v>492</v>
      </c>
      <c r="C60" s="12" t="s">
        <v>436</v>
      </c>
      <c r="D60" t="s">
        <v>285</v>
      </c>
      <c r="E60" t="s">
        <v>448</v>
      </c>
      <c r="F60" s="4">
        <v>41962</v>
      </c>
      <c r="G60" s="19">
        <v>161</v>
      </c>
      <c r="H60" s="33">
        <v>0.13532407407407407</v>
      </c>
      <c r="I60" t="s">
        <v>45</v>
      </c>
      <c r="X60" s="2"/>
    </row>
    <row r="61" spans="1:25" ht="30" x14ac:dyDescent="0.25">
      <c r="A61" s="40">
        <v>60</v>
      </c>
      <c r="B61" t="s">
        <v>493</v>
      </c>
      <c r="C61" s="12" t="s">
        <v>437</v>
      </c>
      <c r="D61" t="s">
        <v>285</v>
      </c>
      <c r="E61" t="s">
        <v>449</v>
      </c>
      <c r="F61" s="4">
        <v>40521</v>
      </c>
      <c r="G61" s="19">
        <v>160</v>
      </c>
      <c r="H61" s="2">
        <v>0.13055555555555556</v>
      </c>
      <c r="I61" t="s">
        <v>346</v>
      </c>
      <c r="X61" s="2"/>
    </row>
    <row r="62" spans="1:25" ht="60" x14ac:dyDescent="0.25">
      <c r="A62" s="39">
        <v>61</v>
      </c>
      <c r="B62" t="s">
        <v>494</v>
      </c>
      <c r="C62" s="12" t="s">
        <v>438</v>
      </c>
      <c r="D62" t="s">
        <v>285</v>
      </c>
      <c r="E62" t="s">
        <v>450</v>
      </c>
      <c r="F62" s="4">
        <v>42409</v>
      </c>
      <c r="G62" s="19">
        <v>153</v>
      </c>
      <c r="H62" s="33">
        <v>0.10746527777777777</v>
      </c>
      <c r="I62" t="s">
        <v>45</v>
      </c>
      <c r="X62" s="2"/>
    </row>
    <row r="63" spans="1:25" ht="60" x14ac:dyDescent="0.25">
      <c r="A63" s="40">
        <v>62</v>
      </c>
      <c r="B63" t="s">
        <v>495</v>
      </c>
      <c r="C63" s="12" t="s">
        <v>451</v>
      </c>
      <c r="D63" t="s">
        <v>285</v>
      </c>
      <c r="E63" t="s">
        <v>467</v>
      </c>
      <c r="F63" s="4">
        <v>40878</v>
      </c>
      <c r="G63" s="19">
        <v>152</v>
      </c>
      <c r="H63" s="2">
        <v>5.6250000000000001E-2</v>
      </c>
      <c r="I63" t="s">
        <v>346</v>
      </c>
      <c r="X63" s="2"/>
    </row>
    <row r="64" spans="1:25" ht="30" x14ac:dyDescent="0.25">
      <c r="A64" s="39">
        <v>63</v>
      </c>
      <c r="B64" t="s">
        <v>496</v>
      </c>
      <c r="C64" s="12" t="s">
        <v>452</v>
      </c>
      <c r="D64" t="s">
        <v>285</v>
      </c>
      <c r="E64" t="s">
        <v>468</v>
      </c>
      <c r="F64" s="4">
        <v>41948</v>
      </c>
      <c r="G64" s="19">
        <v>149</v>
      </c>
      <c r="H64" s="33">
        <v>0.23212962962962966</v>
      </c>
      <c r="I64" t="s">
        <v>45</v>
      </c>
      <c r="X64" s="2"/>
    </row>
    <row r="65" spans="1:24" ht="60" x14ac:dyDescent="0.25">
      <c r="A65" s="40">
        <v>64</v>
      </c>
      <c r="B65" t="s">
        <v>613</v>
      </c>
      <c r="C65" s="12" t="s">
        <v>326</v>
      </c>
      <c r="D65" t="s">
        <v>273</v>
      </c>
      <c r="E65" t="s">
        <v>658</v>
      </c>
      <c r="F65" s="4">
        <v>41939</v>
      </c>
      <c r="G65" s="19">
        <v>147</v>
      </c>
      <c r="H65" s="2">
        <v>0.16944444444444443</v>
      </c>
      <c r="I65" t="s">
        <v>346</v>
      </c>
      <c r="X65" s="2"/>
    </row>
    <row r="66" spans="1:24" ht="45" x14ac:dyDescent="0.25">
      <c r="A66" s="39">
        <v>65</v>
      </c>
      <c r="B66" t="s">
        <v>497</v>
      </c>
      <c r="C66" s="12" t="s">
        <v>453</v>
      </c>
      <c r="D66" t="s">
        <v>285</v>
      </c>
      <c r="E66" t="s">
        <v>469</v>
      </c>
      <c r="F66" s="4">
        <v>40462</v>
      </c>
      <c r="G66" s="19">
        <v>147</v>
      </c>
      <c r="H66" s="2">
        <v>4.8611111111111112E-2</v>
      </c>
      <c r="I66" t="s">
        <v>346</v>
      </c>
      <c r="X66" s="2"/>
    </row>
    <row r="67" spans="1:24" ht="60" x14ac:dyDescent="0.25">
      <c r="A67" s="40">
        <v>66</v>
      </c>
      <c r="B67" s="29" t="s">
        <v>606</v>
      </c>
      <c r="C67" s="12" t="s">
        <v>630</v>
      </c>
      <c r="D67" t="s">
        <v>250</v>
      </c>
      <c r="E67" t="s">
        <v>651</v>
      </c>
      <c r="F67" s="4">
        <v>40091</v>
      </c>
      <c r="G67" s="19">
        <v>141</v>
      </c>
      <c r="H67" s="2">
        <v>0.36736111111111108</v>
      </c>
      <c r="I67" t="s">
        <v>346</v>
      </c>
      <c r="X67" s="2"/>
    </row>
    <row r="68" spans="1:24" ht="30" x14ac:dyDescent="0.25">
      <c r="A68" s="39">
        <v>67</v>
      </c>
      <c r="B68" t="s">
        <v>498</v>
      </c>
      <c r="C68" s="12" t="s">
        <v>454</v>
      </c>
      <c r="D68" t="s">
        <v>285</v>
      </c>
      <c r="E68" t="s">
        <v>470</v>
      </c>
      <c r="F68" s="4">
        <v>42018</v>
      </c>
      <c r="G68" s="19">
        <v>135</v>
      </c>
      <c r="H68" s="33">
        <v>0.22998842592592594</v>
      </c>
      <c r="I68" t="s">
        <v>45</v>
      </c>
      <c r="X68" s="2"/>
    </row>
    <row r="69" spans="1:24" ht="45" x14ac:dyDescent="0.25">
      <c r="A69" s="40">
        <v>68</v>
      </c>
      <c r="B69" s="29" t="s">
        <v>781</v>
      </c>
      <c r="C69" s="29" t="s">
        <v>792</v>
      </c>
      <c r="D69" s="29" t="s">
        <v>277</v>
      </c>
      <c r="E69" s="29" t="s">
        <v>803</v>
      </c>
      <c r="F69" s="31">
        <v>41050</v>
      </c>
      <c r="G69" s="38">
        <v>130</v>
      </c>
      <c r="H69" s="32">
        <v>0.34583333333333338</v>
      </c>
      <c r="I69" s="29" t="s">
        <v>45</v>
      </c>
      <c r="J69" s="29"/>
      <c r="X69" s="2"/>
    </row>
    <row r="70" spans="1:24" ht="45" x14ac:dyDescent="0.25">
      <c r="A70" s="39">
        <v>69</v>
      </c>
      <c r="B70" s="29" t="s">
        <v>667</v>
      </c>
      <c r="C70" s="29" t="s">
        <v>676</v>
      </c>
      <c r="D70" s="29" t="s">
        <v>233</v>
      </c>
      <c r="E70" s="29" t="s">
        <v>686</v>
      </c>
      <c r="F70" s="31">
        <v>42084</v>
      </c>
      <c r="G70" s="38">
        <v>129</v>
      </c>
      <c r="H70" s="29" t="s">
        <v>687</v>
      </c>
      <c r="I70" s="29" t="s">
        <v>45</v>
      </c>
      <c r="J70" s="29"/>
      <c r="X70" s="2"/>
    </row>
    <row r="71" spans="1:24" ht="30" x14ac:dyDescent="0.25">
      <c r="A71" s="40">
        <v>70</v>
      </c>
      <c r="B71" t="s">
        <v>499</v>
      </c>
      <c r="C71" s="12" t="s">
        <v>455</v>
      </c>
      <c r="D71" t="s">
        <v>285</v>
      </c>
      <c r="E71" t="s">
        <v>471</v>
      </c>
      <c r="F71" s="4">
        <v>41024</v>
      </c>
      <c r="G71" s="19">
        <v>127</v>
      </c>
      <c r="H71" s="2">
        <v>3.8194444444444441E-2</v>
      </c>
      <c r="I71" t="s">
        <v>346</v>
      </c>
      <c r="X71" s="2"/>
    </row>
    <row r="72" spans="1:24" ht="60" x14ac:dyDescent="0.25">
      <c r="A72" s="39">
        <v>71</v>
      </c>
      <c r="B72" t="s">
        <v>500</v>
      </c>
      <c r="C72" s="12" t="s">
        <v>456</v>
      </c>
      <c r="D72" t="s">
        <v>285</v>
      </c>
      <c r="E72" t="s">
        <v>472</v>
      </c>
      <c r="F72" s="4">
        <v>42060</v>
      </c>
      <c r="G72" s="19">
        <v>127</v>
      </c>
      <c r="H72" s="33">
        <v>7.2268518518518524E-2</v>
      </c>
      <c r="I72" t="s">
        <v>45</v>
      </c>
      <c r="X72" s="2">
        <v>3.5416666666666666E-2</v>
      </c>
    </row>
    <row r="73" spans="1:24" ht="30" x14ac:dyDescent="0.25">
      <c r="A73" s="40">
        <v>72</v>
      </c>
      <c r="B73" t="s">
        <v>501</v>
      </c>
      <c r="C73" s="12" t="s">
        <v>457</v>
      </c>
      <c r="D73" t="s">
        <v>285</v>
      </c>
      <c r="E73" t="s">
        <v>473</v>
      </c>
      <c r="F73" s="4">
        <v>40569</v>
      </c>
      <c r="G73" s="19">
        <v>123</v>
      </c>
      <c r="H73" s="2">
        <v>3.8194444444444441E-2</v>
      </c>
      <c r="I73" t="s">
        <v>346</v>
      </c>
      <c r="X73" s="2"/>
    </row>
    <row r="74" spans="1:24" ht="60" x14ac:dyDescent="0.25">
      <c r="A74" s="39">
        <v>73</v>
      </c>
      <c r="B74" t="s">
        <v>502</v>
      </c>
      <c r="C74" s="12" t="s">
        <v>458</v>
      </c>
      <c r="D74" t="s">
        <v>285</v>
      </c>
      <c r="E74" t="s">
        <v>474</v>
      </c>
      <c r="F74" s="4">
        <v>42109</v>
      </c>
      <c r="G74" s="19">
        <v>120</v>
      </c>
      <c r="H74" s="33">
        <v>0.20929398148148148</v>
      </c>
      <c r="I74" t="s">
        <v>45</v>
      </c>
      <c r="X74" s="2"/>
    </row>
    <row r="75" spans="1:24" ht="60" x14ac:dyDescent="0.25">
      <c r="A75" s="40">
        <v>74</v>
      </c>
      <c r="B75" t="s">
        <v>503</v>
      </c>
      <c r="C75" s="12" t="s">
        <v>459</v>
      </c>
      <c r="D75" t="s">
        <v>285</v>
      </c>
      <c r="E75" t="s">
        <v>475</v>
      </c>
      <c r="F75" s="4">
        <v>42102</v>
      </c>
      <c r="G75" s="19">
        <v>119</v>
      </c>
      <c r="H75" s="33">
        <v>0.2522800925925926</v>
      </c>
      <c r="I75" t="s">
        <v>45</v>
      </c>
      <c r="X75" s="2"/>
    </row>
    <row r="76" spans="1:24" ht="30" x14ac:dyDescent="0.25">
      <c r="A76" s="39">
        <v>75</v>
      </c>
      <c r="B76" s="29" t="s">
        <v>736</v>
      </c>
      <c r="C76" s="29" t="s">
        <v>750</v>
      </c>
      <c r="D76" s="29" t="s">
        <v>271</v>
      </c>
      <c r="E76" s="29" t="s">
        <v>765</v>
      </c>
      <c r="F76" s="31">
        <v>40884</v>
      </c>
      <c r="G76" s="38">
        <v>114</v>
      </c>
      <c r="H76" s="32">
        <v>0.19722222222222222</v>
      </c>
      <c r="I76" s="29" t="s">
        <v>346</v>
      </c>
      <c r="J76" s="29"/>
      <c r="X76" s="2"/>
    </row>
    <row r="77" spans="1:24" ht="30" x14ac:dyDescent="0.25">
      <c r="A77" s="40">
        <v>76</v>
      </c>
      <c r="B77" s="29" t="s">
        <v>782</v>
      </c>
      <c r="C77" s="29" t="s">
        <v>328</v>
      </c>
      <c r="D77" s="29" t="s">
        <v>277</v>
      </c>
      <c r="E77" s="29" t="s">
        <v>804</v>
      </c>
      <c r="F77" s="31">
        <v>41530</v>
      </c>
      <c r="G77" s="38">
        <v>113</v>
      </c>
      <c r="H77" s="32">
        <v>0.13333333333333333</v>
      </c>
      <c r="I77" s="29" t="s">
        <v>45</v>
      </c>
      <c r="J77" s="29"/>
      <c r="K77" t="s">
        <v>347</v>
      </c>
      <c r="L77" t="s">
        <v>348</v>
      </c>
      <c r="X77" s="2">
        <v>0.15555555555555556</v>
      </c>
    </row>
    <row r="78" spans="1:24" ht="75" x14ac:dyDescent="0.25">
      <c r="A78" s="39">
        <v>77</v>
      </c>
      <c r="B78" t="s">
        <v>504</v>
      </c>
      <c r="C78" s="12" t="s">
        <v>460</v>
      </c>
      <c r="D78" t="s">
        <v>285</v>
      </c>
      <c r="E78" t="s">
        <v>476</v>
      </c>
      <c r="F78" s="4">
        <v>42061</v>
      </c>
      <c r="G78" s="19">
        <v>112</v>
      </c>
      <c r="H78" s="33">
        <v>0.16401620370370371</v>
      </c>
      <c r="I78" t="s">
        <v>45</v>
      </c>
      <c r="X78" s="2">
        <v>5.6250000000000001E-2</v>
      </c>
    </row>
    <row r="79" spans="1:24" ht="30" x14ac:dyDescent="0.25">
      <c r="A79" s="40">
        <v>78</v>
      </c>
      <c r="B79" t="s">
        <v>505</v>
      </c>
      <c r="C79" s="12" t="s">
        <v>461</v>
      </c>
      <c r="D79" t="s">
        <v>285</v>
      </c>
      <c r="E79" t="s">
        <v>477</v>
      </c>
      <c r="F79" s="4">
        <v>41722</v>
      </c>
      <c r="G79" s="19">
        <v>110</v>
      </c>
      <c r="H79" s="33">
        <v>7.8194444444444441E-2</v>
      </c>
      <c r="I79" t="s">
        <v>45</v>
      </c>
      <c r="X79" s="2">
        <v>4.7222222222222221E-2</v>
      </c>
    </row>
    <row r="80" spans="1:24" ht="60" x14ac:dyDescent="0.25">
      <c r="A80" s="39">
        <v>79</v>
      </c>
      <c r="B80" t="s">
        <v>506</v>
      </c>
      <c r="C80" s="12" t="s">
        <v>462</v>
      </c>
      <c r="D80" t="s">
        <v>285</v>
      </c>
      <c r="E80" t="s">
        <v>478</v>
      </c>
      <c r="F80" s="4">
        <v>42381</v>
      </c>
      <c r="G80" s="19">
        <v>108</v>
      </c>
      <c r="H80" s="33">
        <v>0.21065972222222221</v>
      </c>
      <c r="I80" t="s">
        <v>45</v>
      </c>
      <c r="X80" s="2">
        <v>0.14930555555555555</v>
      </c>
    </row>
    <row r="81" spans="1:24" ht="30" x14ac:dyDescent="0.25">
      <c r="A81" s="40">
        <v>80</v>
      </c>
      <c r="B81" t="s">
        <v>507</v>
      </c>
      <c r="C81" s="12" t="s">
        <v>463</v>
      </c>
      <c r="D81" t="s">
        <v>285</v>
      </c>
      <c r="E81" t="s">
        <v>479</v>
      </c>
      <c r="F81" s="4">
        <v>41943</v>
      </c>
      <c r="G81" s="19">
        <v>107</v>
      </c>
      <c r="H81" s="33">
        <v>0.17680555555555555</v>
      </c>
      <c r="I81" t="s">
        <v>45</v>
      </c>
      <c r="X81" s="2">
        <v>3.888888888888889E-2</v>
      </c>
    </row>
    <row r="82" spans="1:24" ht="30" x14ac:dyDescent="0.25">
      <c r="A82" s="39">
        <v>81</v>
      </c>
      <c r="B82" t="s">
        <v>607</v>
      </c>
      <c r="C82" s="12" t="s">
        <v>631</v>
      </c>
      <c r="D82" t="s">
        <v>250</v>
      </c>
      <c r="E82" t="s">
        <v>652</v>
      </c>
      <c r="F82" s="4">
        <v>40990</v>
      </c>
      <c r="G82" s="19">
        <v>106</v>
      </c>
      <c r="H82" s="2">
        <v>7.0833333333333331E-2</v>
      </c>
      <c r="I82" t="s">
        <v>649</v>
      </c>
      <c r="X82" s="2">
        <v>6.5972222222222224E-2</v>
      </c>
    </row>
    <row r="83" spans="1:24" x14ac:dyDescent="0.25">
      <c r="A83" s="40">
        <v>82</v>
      </c>
      <c r="B83" t="s">
        <v>508</v>
      </c>
      <c r="C83" s="12" t="s">
        <v>464</v>
      </c>
      <c r="D83" t="s">
        <v>285</v>
      </c>
      <c r="E83" t="s">
        <v>480</v>
      </c>
      <c r="F83" s="4">
        <v>41557</v>
      </c>
      <c r="G83" s="19">
        <v>106</v>
      </c>
      <c r="H83" s="33">
        <v>4.8252314814814817E-2</v>
      </c>
      <c r="I83" t="s">
        <v>45</v>
      </c>
      <c r="X83" s="2">
        <v>0.24930555555555556</v>
      </c>
    </row>
    <row r="84" spans="1:24" ht="30" x14ac:dyDescent="0.25">
      <c r="A84" s="39">
        <v>83</v>
      </c>
      <c r="B84" s="29" t="s">
        <v>783</v>
      </c>
      <c r="C84" s="29" t="s">
        <v>793</v>
      </c>
      <c r="D84" s="29" t="s">
        <v>277</v>
      </c>
      <c r="E84" s="29" t="s">
        <v>805</v>
      </c>
      <c r="F84" s="31">
        <v>41033</v>
      </c>
      <c r="G84" s="38">
        <v>104</v>
      </c>
      <c r="H84" s="32">
        <v>0.13194444444444445</v>
      </c>
      <c r="I84" s="29" t="s">
        <v>45</v>
      </c>
      <c r="J84" s="29"/>
      <c r="X84" s="2">
        <v>4.3750000000000004E-2</v>
      </c>
    </row>
    <row r="85" spans="1:24" ht="75" x14ac:dyDescent="0.25">
      <c r="A85" s="40">
        <v>84</v>
      </c>
      <c r="B85" s="29" t="s">
        <v>696</v>
      </c>
      <c r="C85" s="29" t="s">
        <v>323</v>
      </c>
      <c r="D85" s="29" t="s">
        <v>255</v>
      </c>
      <c r="E85" s="29" t="s">
        <v>717</v>
      </c>
      <c r="F85" s="31">
        <v>42423</v>
      </c>
      <c r="G85" s="38">
        <v>103</v>
      </c>
      <c r="H85" s="35">
        <v>4.3611111111111107E-2</v>
      </c>
      <c r="I85" s="29" t="s">
        <v>346</v>
      </c>
      <c r="J85" s="29"/>
      <c r="X85" s="2">
        <v>0.15763888888888888</v>
      </c>
    </row>
    <row r="86" spans="1:24" ht="60" x14ac:dyDescent="0.25">
      <c r="A86" s="39">
        <v>85</v>
      </c>
      <c r="B86" t="s">
        <v>509</v>
      </c>
      <c r="C86" s="12" t="s">
        <v>465</v>
      </c>
      <c r="D86" t="s">
        <v>285</v>
      </c>
      <c r="E86" t="s">
        <v>481</v>
      </c>
      <c r="F86" s="4">
        <v>42179</v>
      </c>
      <c r="G86" s="19">
        <v>103</v>
      </c>
      <c r="H86" s="33">
        <v>0.15859953703703702</v>
      </c>
      <c r="I86" t="s">
        <v>45</v>
      </c>
      <c r="X86" s="2">
        <v>0.16388888888888889</v>
      </c>
    </row>
    <row r="87" spans="1:24" ht="30" x14ac:dyDescent="0.25">
      <c r="A87" s="40">
        <v>86</v>
      </c>
      <c r="B87" s="29" t="s">
        <v>608</v>
      </c>
      <c r="C87" s="12" t="s">
        <v>632</v>
      </c>
      <c r="D87" t="s">
        <v>250</v>
      </c>
      <c r="E87" t="s">
        <v>653</v>
      </c>
      <c r="F87" s="4">
        <v>40773</v>
      </c>
      <c r="G87" s="19">
        <v>101</v>
      </c>
      <c r="H87" s="2">
        <v>6.0416666666666667E-2</v>
      </c>
      <c r="I87" t="s">
        <v>649</v>
      </c>
      <c r="X87" s="2">
        <v>0.23819444444444446</v>
      </c>
    </row>
    <row r="88" spans="1:24" ht="30" x14ac:dyDescent="0.25">
      <c r="A88" s="39">
        <v>87</v>
      </c>
      <c r="B88" t="s">
        <v>609</v>
      </c>
      <c r="C88" s="12" t="s">
        <v>631</v>
      </c>
      <c r="D88" t="s">
        <v>250</v>
      </c>
      <c r="E88" t="s">
        <v>653</v>
      </c>
      <c r="F88" s="4">
        <v>40624</v>
      </c>
      <c r="G88" s="19">
        <v>101</v>
      </c>
      <c r="H88" s="2">
        <v>5.6250000000000001E-2</v>
      </c>
      <c r="I88" s="4" t="s">
        <v>649</v>
      </c>
      <c r="J88" s="4"/>
      <c r="X88" s="2">
        <v>0.18958333333333333</v>
      </c>
    </row>
    <row r="89" spans="1:24" ht="30" x14ac:dyDescent="0.25">
      <c r="A89" s="40">
        <v>88</v>
      </c>
      <c r="B89" t="s">
        <v>510</v>
      </c>
      <c r="C89" s="12" t="s">
        <v>466</v>
      </c>
      <c r="D89" t="s">
        <v>285</v>
      </c>
      <c r="E89" t="s">
        <v>482</v>
      </c>
      <c r="F89" s="4">
        <v>41759</v>
      </c>
      <c r="G89" s="19">
        <v>101</v>
      </c>
      <c r="H89" s="33">
        <v>0.15802083333333333</v>
      </c>
      <c r="I89" t="s">
        <v>45</v>
      </c>
      <c r="X89" s="2">
        <v>0.11388888888888889</v>
      </c>
    </row>
    <row r="90" spans="1:24" ht="30" x14ac:dyDescent="0.25">
      <c r="A90" s="39">
        <v>89</v>
      </c>
      <c r="B90" t="s">
        <v>554</v>
      </c>
      <c r="C90" s="12" t="s">
        <v>511</v>
      </c>
      <c r="D90" t="s">
        <v>285</v>
      </c>
      <c r="E90" t="s">
        <v>527</v>
      </c>
      <c r="F90" s="4">
        <v>41380</v>
      </c>
      <c r="G90" s="19">
        <v>101</v>
      </c>
      <c r="H90" s="33">
        <v>6.2291666666666669E-2</v>
      </c>
      <c r="I90" t="s">
        <v>45</v>
      </c>
      <c r="X90" s="2">
        <v>0.10555555555555556</v>
      </c>
    </row>
    <row r="91" spans="1:24" ht="45" x14ac:dyDescent="0.25">
      <c r="A91" s="40">
        <v>90</v>
      </c>
      <c r="B91" s="29" t="s">
        <v>784</v>
      </c>
      <c r="C91" s="29" t="s">
        <v>794</v>
      </c>
      <c r="D91" s="29" t="s">
        <v>277</v>
      </c>
      <c r="E91" s="29" t="s">
        <v>806</v>
      </c>
      <c r="F91" s="31">
        <v>40350</v>
      </c>
      <c r="G91" s="38">
        <v>100</v>
      </c>
      <c r="H91" s="32">
        <v>0.13333333333333333</v>
      </c>
      <c r="I91" s="29" t="s">
        <v>45</v>
      </c>
      <c r="J91" s="29"/>
      <c r="X91" s="2">
        <v>0.14444444444444446</v>
      </c>
    </row>
    <row r="92" spans="1:24" ht="75" x14ac:dyDescent="0.25">
      <c r="A92" s="39">
        <v>91</v>
      </c>
      <c r="B92" t="s">
        <v>555</v>
      </c>
      <c r="C92" s="12" t="s">
        <v>512</v>
      </c>
      <c r="D92" t="s">
        <v>285</v>
      </c>
      <c r="E92" t="s">
        <v>528</v>
      </c>
      <c r="F92" s="4">
        <v>41402</v>
      </c>
      <c r="G92" s="19">
        <v>99</v>
      </c>
      <c r="H92" s="2">
        <v>3.7499999999999999E-2</v>
      </c>
      <c r="I92" t="s">
        <v>45</v>
      </c>
      <c r="X92" s="2">
        <v>0.1013888888888889</v>
      </c>
    </row>
    <row r="93" spans="1:24" ht="30" x14ac:dyDescent="0.25">
      <c r="A93" s="40">
        <v>92</v>
      </c>
      <c r="B93" t="s">
        <v>556</v>
      </c>
      <c r="C93" s="12" t="s">
        <v>513</v>
      </c>
      <c r="D93" t="s">
        <v>285</v>
      </c>
      <c r="E93" t="s">
        <v>529</v>
      </c>
      <c r="F93" s="4">
        <v>41892</v>
      </c>
      <c r="G93" s="19">
        <v>98</v>
      </c>
      <c r="H93" s="33">
        <v>0.18643518518518518</v>
      </c>
      <c r="I93" t="s">
        <v>45</v>
      </c>
      <c r="X93" s="33">
        <v>7.0821759259259265E-2</v>
      </c>
    </row>
    <row r="94" spans="1:24" ht="30" x14ac:dyDescent="0.25">
      <c r="A94" s="39">
        <v>93</v>
      </c>
      <c r="B94" t="s">
        <v>557</v>
      </c>
      <c r="C94" s="12" t="s">
        <v>514</v>
      </c>
      <c r="D94" t="s">
        <v>285</v>
      </c>
      <c r="E94" t="s">
        <v>530</v>
      </c>
      <c r="F94" s="4">
        <v>41325</v>
      </c>
      <c r="G94" s="19">
        <v>98</v>
      </c>
      <c r="H94" s="33">
        <v>0.18157407407407408</v>
      </c>
      <c r="I94" t="s">
        <v>45</v>
      </c>
      <c r="X94" s="2">
        <v>5.0694444444444452E-2</v>
      </c>
    </row>
    <row r="95" spans="1:24" ht="45" x14ac:dyDescent="0.25">
      <c r="A95" s="40">
        <v>94</v>
      </c>
      <c r="B95" s="29" t="s">
        <v>785</v>
      </c>
      <c r="C95" s="29" t="s">
        <v>795</v>
      </c>
      <c r="D95" s="29" t="s">
        <v>277</v>
      </c>
      <c r="E95" s="29" t="s">
        <v>807</v>
      </c>
      <c r="F95" s="31">
        <v>41452</v>
      </c>
      <c r="G95" s="38">
        <v>97</v>
      </c>
      <c r="H95" s="32">
        <v>0.13541666666666666</v>
      </c>
      <c r="I95" s="29" t="s">
        <v>45</v>
      </c>
      <c r="J95" s="29"/>
      <c r="X95" s="2">
        <v>7.7777777777777779E-2</v>
      </c>
    </row>
    <row r="96" spans="1:24" ht="30" x14ac:dyDescent="0.25">
      <c r="A96" s="39">
        <v>95</v>
      </c>
      <c r="B96" t="s">
        <v>558</v>
      </c>
      <c r="C96" s="12" t="s">
        <v>515</v>
      </c>
      <c r="D96" t="s">
        <v>285</v>
      </c>
      <c r="E96" t="s">
        <v>531</v>
      </c>
      <c r="F96" s="4">
        <v>40864</v>
      </c>
      <c r="G96" s="19">
        <v>95</v>
      </c>
      <c r="H96" s="2">
        <v>7.7083333333333337E-2</v>
      </c>
      <c r="I96" t="s">
        <v>346</v>
      </c>
      <c r="X96" s="2">
        <v>5.6944444444444443E-2</v>
      </c>
    </row>
    <row r="97" spans="1:24" ht="30" x14ac:dyDescent="0.25">
      <c r="A97" s="40">
        <v>96</v>
      </c>
      <c r="B97" s="29" t="s">
        <v>610</v>
      </c>
      <c r="C97" s="12" t="s">
        <v>633</v>
      </c>
      <c r="D97" t="s">
        <v>250</v>
      </c>
      <c r="E97" t="s">
        <v>654</v>
      </c>
      <c r="F97" s="4">
        <v>40868</v>
      </c>
      <c r="G97" s="19">
        <v>94</v>
      </c>
      <c r="H97" s="2">
        <v>4.5138888888888888E-2</v>
      </c>
      <c r="I97" t="s">
        <v>649</v>
      </c>
      <c r="X97" s="2">
        <v>6.5972222222222224E-2</v>
      </c>
    </row>
    <row r="98" spans="1:24" ht="30" x14ac:dyDescent="0.25">
      <c r="A98" s="39">
        <v>97</v>
      </c>
      <c r="B98" t="s">
        <v>559</v>
      </c>
      <c r="C98" s="12" t="s">
        <v>516</v>
      </c>
      <c r="D98" t="s">
        <v>285</v>
      </c>
      <c r="E98" t="s">
        <v>532</v>
      </c>
      <c r="F98" s="4">
        <v>41906</v>
      </c>
      <c r="G98" s="19">
        <v>93</v>
      </c>
      <c r="H98" s="33">
        <v>0.13020833333333334</v>
      </c>
      <c r="I98" t="s">
        <v>45</v>
      </c>
      <c r="X98" s="2">
        <v>0.17986111111111111</v>
      </c>
    </row>
    <row r="99" spans="1:24" ht="30" x14ac:dyDescent="0.25">
      <c r="A99" s="40">
        <v>98</v>
      </c>
      <c r="B99" t="s">
        <v>560</v>
      </c>
      <c r="C99" s="12" t="s">
        <v>517</v>
      </c>
      <c r="D99" t="s">
        <v>285</v>
      </c>
      <c r="E99" t="s">
        <v>533</v>
      </c>
      <c r="F99" s="4">
        <v>40490</v>
      </c>
      <c r="G99" s="19">
        <v>91</v>
      </c>
      <c r="H99" s="2">
        <v>2.8472222222222222E-2</v>
      </c>
      <c r="I99" t="s">
        <v>346</v>
      </c>
      <c r="X99" s="2">
        <v>7.9166666666666663E-2</v>
      </c>
    </row>
    <row r="100" spans="1:24" ht="45" x14ac:dyDescent="0.25">
      <c r="A100" s="39">
        <v>99</v>
      </c>
      <c r="B100" t="s">
        <v>561</v>
      </c>
      <c r="C100" s="12" t="s">
        <v>518</v>
      </c>
      <c r="D100" t="s">
        <v>285</v>
      </c>
      <c r="E100" t="s">
        <v>534</v>
      </c>
      <c r="F100" s="4">
        <v>40500</v>
      </c>
      <c r="G100" s="19">
        <v>90</v>
      </c>
      <c r="H100" s="2">
        <v>7.0833333333333331E-2</v>
      </c>
      <c r="I100" t="s">
        <v>346</v>
      </c>
      <c r="X100" s="2">
        <v>5.5555555555555552E-2</v>
      </c>
    </row>
    <row r="101" spans="1:24" ht="90" x14ac:dyDescent="0.25">
      <c r="A101" s="40">
        <v>100</v>
      </c>
      <c r="B101" t="s">
        <v>562</v>
      </c>
      <c r="C101" s="12" t="s">
        <v>519</v>
      </c>
      <c r="D101" t="s">
        <v>285</v>
      </c>
      <c r="E101" t="s">
        <v>535</v>
      </c>
      <c r="F101" s="4">
        <v>41402</v>
      </c>
      <c r="G101" s="19">
        <v>90</v>
      </c>
      <c r="H101" s="2">
        <v>4.7916666666666663E-2</v>
      </c>
      <c r="I101" t="s">
        <v>45</v>
      </c>
      <c r="X101" s="2">
        <v>0.16944444444444443</v>
      </c>
    </row>
    <row r="102" spans="1:24" ht="30" x14ac:dyDescent="0.25">
      <c r="A102" s="39">
        <v>101</v>
      </c>
      <c r="B102" t="s">
        <v>563</v>
      </c>
      <c r="C102" s="12" t="s">
        <v>520</v>
      </c>
      <c r="D102" t="s">
        <v>285</v>
      </c>
      <c r="E102" t="s">
        <v>536</v>
      </c>
      <c r="F102" s="4">
        <v>41309</v>
      </c>
      <c r="G102" s="19">
        <v>89</v>
      </c>
      <c r="H102" s="33">
        <v>0.1532523148148148</v>
      </c>
      <c r="I102" t="s">
        <v>45</v>
      </c>
      <c r="X102" s="2">
        <v>5.2083333333333336E-2</v>
      </c>
    </row>
    <row r="103" spans="1:24" ht="60" x14ac:dyDescent="0.25">
      <c r="A103" s="40">
        <v>102</v>
      </c>
      <c r="B103" t="s">
        <v>564</v>
      </c>
      <c r="C103" s="12" t="s">
        <v>521</v>
      </c>
      <c r="D103" t="s">
        <v>285</v>
      </c>
      <c r="E103" t="s">
        <v>537</v>
      </c>
      <c r="F103" s="4">
        <v>42081</v>
      </c>
      <c r="G103" s="19">
        <v>87</v>
      </c>
      <c r="H103" s="33">
        <v>9.2442129629629624E-2</v>
      </c>
      <c r="I103" t="s">
        <v>45</v>
      </c>
      <c r="X103" s="2">
        <v>4.7222222222222221E-2</v>
      </c>
    </row>
    <row r="104" spans="1:24" x14ac:dyDescent="0.25">
      <c r="A104" s="43">
        <v>103</v>
      </c>
      <c r="B104" t="s">
        <v>565</v>
      </c>
      <c r="C104" s="12" t="s">
        <v>522</v>
      </c>
      <c r="D104" t="s">
        <v>285</v>
      </c>
      <c r="E104" t="s">
        <v>538</v>
      </c>
      <c r="F104" s="4">
        <v>40490</v>
      </c>
      <c r="G104" s="19">
        <v>85</v>
      </c>
      <c r="H104" s="2">
        <v>1.8749999999999999E-2</v>
      </c>
      <c r="I104" t="s">
        <v>346</v>
      </c>
      <c r="X104" s="2">
        <v>6.805555555555555E-2</v>
      </c>
    </row>
    <row r="105" spans="1:24" ht="30" x14ac:dyDescent="0.25">
      <c r="A105" s="44">
        <v>104</v>
      </c>
      <c r="B105" s="29" t="s">
        <v>737</v>
      </c>
      <c r="C105" s="29" t="s">
        <v>751</v>
      </c>
      <c r="D105" s="29" t="s">
        <v>271</v>
      </c>
      <c r="E105" s="29" t="s">
        <v>766</v>
      </c>
      <c r="F105" s="31">
        <v>42298</v>
      </c>
      <c r="G105" s="38">
        <v>84</v>
      </c>
      <c r="H105" s="32">
        <v>0.20972222222222223</v>
      </c>
      <c r="I105" s="29" t="s">
        <v>346</v>
      </c>
      <c r="J105" s="29"/>
      <c r="X105" s="2">
        <v>3.888888888888889E-2</v>
      </c>
    </row>
    <row r="106" spans="1:24" ht="30" x14ac:dyDescent="0.25">
      <c r="A106" s="43">
        <v>105</v>
      </c>
      <c r="B106" t="s">
        <v>566</v>
      </c>
      <c r="C106" s="12" t="s">
        <v>523</v>
      </c>
      <c r="D106" t="s">
        <v>285</v>
      </c>
      <c r="E106" t="s">
        <v>539</v>
      </c>
      <c r="F106" s="4">
        <v>41743</v>
      </c>
      <c r="G106" s="19">
        <v>82</v>
      </c>
      <c r="H106" s="33">
        <v>0.1248611111111111</v>
      </c>
      <c r="I106" t="s">
        <v>45</v>
      </c>
      <c r="X106" s="2">
        <v>0.27708333333333335</v>
      </c>
    </row>
    <row r="107" spans="1:24" ht="60" x14ac:dyDescent="0.25">
      <c r="A107" s="44">
        <v>106</v>
      </c>
      <c r="B107" t="s">
        <v>567</v>
      </c>
      <c r="C107" s="12" t="s">
        <v>524</v>
      </c>
      <c r="D107" t="s">
        <v>285</v>
      </c>
      <c r="E107" t="s">
        <v>540</v>
      </c>
      <c r="F107" s="4">
        <v>42395</v>
      </c>
      <c r="G107" s="19">
        <v>81</v>
      </c>
      <c r="H107" s="33">
        <v>0.12129629629629629</v>
      </c>
      <c r="I107" t="s">
        <v>45</v>
      </c>
      <c r="X107" s="2">
        <v>4.2361111111111106E-2</v>
      </c>
    </row>
    <row r="108" spans="1:24" ht="30" x14ac:dyDescent="0.25">
      <c r="A108" s="43">
        <v>107</v>
      </c>
      <c r="B108" t="s">
        <v>611</v>
      </c>
      <c r="C108" s="12" t="s">
        <v>631</v>
      </c>
      <c r="D108" t="s">
        <v>250</v>
      </c>
      <c r="E108" t="s">
        <v>655</v>
      </c>
      <c r="F108" s="4">
        <v>40990</v>
      </c>
      <c r="G108" s="19">
        <v>79</v>
      </c>
      <c r="H108" s="2">
        <v>0.13749999999999998</v>
      </c>
      <c r="I108" t="s">
        <v>649</v>
      </c>
      <c r="X108" s="33">
        <v>0.18989583333333335</v>
      </c>
    </row>
    <row r="109" spans="1:24" x14ac:dyDescent="0.25">
      <c r="A109" s="44">
        <v>108</v>
      </c>
      <c r="B109" t="s">
        <v>568</v>
      </c>
      <c r="C109" s="12" t="s">
        <v>525</v>
      </c>
      <c r="D109" t="s">
        <v>285</v>
      </c>
      <c r="E109" t="s">
        <v>541</v>
      </c>
      <c r="F109" s="4">
        <v>40528</v>
      </c>
      <c r="G109" s="19">
        <v>76</v>
      </c>
      <c r="H109" s="2">
        <v>3.5416666666666666E-2</v>
      </c>
      <c r="I109" t="s">
        <v>346</v>
      </c>
      <c r="X109" s="2">
        <v>4.9305555555555554E-2</v>
      </c>
    </row>
    <row r="110" spans="1:24" ht="30" x14ac:dyDescent="0.25">
      <c r="A110" s="43">
        <v>109</v>
      </c>
      <c r="B110" s="29" t="s">
        <v>738</v>
      </c>
      <c r="C110" s="29" t="s">
        <v>752</v>
      </c>
      <c r="D110" s="29" t="s">
        <v>271</v>
      </c>
      <c r="E110" s="29" t="s">
        <v>767</v>
      </c>
      <c r="F110" s="31">
        <v>42298</v>
      </c>
      <c r="G110" s="38">
        <v>74</v>
      </c>
      <c r="H110" s="32">
        <v>0.16527777777777777</v>
      </c>
      <c r="I110" s="29" t="s">
        <v>346</v>
      </c>
      <c r="J110" s="29"/>
      <c r="X110" s="33">
        <v>0.13532407407407407</v>
      </c>
    </row>
    <row r="111" spans="1:24" ht="30" x14ac:dyDescent="0.25">
      <c r="A111" s="44">
        <v>110</v>
      </c>
      <c r="B111" s="29" t="s">
        <v>786</v>
      </c>
      <c r="C111" s="29" t="s">
        <v>796</v>
      </c>
      <c r="D111" s="29" t="s">
        <v>277</v>
      </c>
      <c r="E111" s="29" t="s">
        <v>808</v>
      </c>
      <c r="F111" s="31">
        <v>42132</v>
      </c>
      <c r="G111" s="38">
        <v>73</v>
      </c>
      <c r="H111" s="32">
        <v>0.16250000000000001</v>
      </c>
      <c r="I111" s="29" t="s">
        <v>45</v>
      </c>
      <c r="J111" s="29"/>
      <c r="X111" s="2">
        <v>0.13055555555555556</v>
      </c>
    </row>
    <row r="112" spans="1:24" ht="30" x14ac:dyDescent="0.25">
      <c r="A112" s="43">
        <v>111</v>
      </c>
      <c r="B112" t="s">
        <v>569</v>
      </c>
      <c r="C112" s="12" t="s">
        <v>526</v>
      </c>
      <c r="D112" t="s">
        <v>285</v>
      </c>
      <c r="E112" t="s">
        <v>542</v>
      </c>
      <c r="F112" s="4">
        <v>40490</v>
      </c>
      <c r="G112" s="19">
        <v>73</v>
      </c>
      <c r="H112" s="2">
        <v>3.6805555555555557E-2</v>
      </c>
      <c r="I112" t="s">
        <v>346</v>
      </c>
      <c r="X112" s="33">
        <v>0.10746527777777777</v>
      </c>
    </row>
    <row r="113" spans="1:24" ht="60" x14ac:dyDescent="0.25">
      <c r="A113" s="44">
        <v>112</v>
      </c>
      <c r="B113" t="s">
        <v>570</v>
      </c>
      <c r="C113" s="12" t="s">
        <v>543</v>
      </c>
      <c r="D113" t="s">
        <v>285</v>
      </c>
      <c r="E113" t="s">
        <v>581</v>
      </c>
      <c r="F113" s="4">
        <v>42318</v>
      </c>
      <c r="G113" s="19">
        <v>71</v>
      </c>
      <c r="H113" s="33">
        <v>0.10616898148148148</v>
      </c>
      <c r="I113" t="s">
        <v>45</v>
      </c>
      <c r="X113" s="2">
        <v>5.6250000000000001E-2</v>
      </c>
    </row>
    <row r="114" spans="1:24" ht="60" x14ac:dyDescent="0.25">
      <c r="A114" s="43">
        <v>113</v>
      </c>
      <c r="B114" t="s">
        <v>571</v>
      </c>
      <c r="C114" s="12" t="s">
        <v>549</v>
      </c>
      <c r="D114" t="s">
        <v>285</v>
      </c>
      <c r="E114" t="s">
        <v>584</v>
      </c>
      <c r="F114" s="4">
        <v>42451</v>
      </c>
      <c r="G114" s="19">
        <v>70</v>
      </c>
      <c r="H114" s="33">
        <v>0.11143518518518519</v>
      </c>
      <c r="I114" t="s">
        <v>45</v>
      </c>
      <c r="X114" s="33">
        <v>0.23212962962962966</v>
      </c>
    </row>
    <row r="115" spans="1:24" ht="30" x14ac:dyDescent="0.25">
      <c r="A115" s="44">
        <v>114</v>
      </c>
      <c r="B115" s="29" t="s">
        <v>787</v>
      </c>
      <c r="C115" s="29" t="s">
        <v>797</v>
      </c>
      <c r="D115" s="29" t="s">
        <v>277</v>
      </c>
      <c r="E115" s="29" t="s">
        <v>809</v>
      </c>
      <c r="F115" s="31">
        <v>40322</v>
      </c>
      <c r="G115" s="38">
        <v>69</v>
      </c>
      <c r="H115" s="32">
        <v>0.20972222222222223</v>
      </c>
      <c r="I115" s="29" t="s">
        <v>45</v>
      </c>
      <c r="J115" s="29"/>
      <c r="X115" s="2">
        <v>4.8611111111111112E-2</v>
      </c>
    </row>
    <row r="116" spans="1:24" ht="60" x14ac:dyDescent="0.25">
      <c r="A116" s="43">
        <v>115</v>
      </c>
      <c r="B116" t="s">
        <v>573</v>
      </c>
      <c r="C116" s="12" t="s">
        <v>550</v>
      </c>
      <c r="D116" t="s">
        <v>285</v>
      </c>
      <c r="E116" t="s">
        <v>582</v>
      </c>
      <c r="F116" s="4">
        <v>42032</v>
      </c>
      <c r="G116" s="19">
        <v>68</v>
      </c>
      <c r="H116" s="33">
        <v>0.22815972222222222</v>
      </c>
      <c r="I116" t="s">
        <v>45</v>
      </c>
      <c r="X116" s="33">
        <v>0.22998842592592594</v>
      </c>
    </row>
    <row r="117" spans="1:24" ht="60" x14ac:dyDescent="0.25">
      <c r="A117" s="44">
        <v>116</v>
      </c>
      <c r="B117" t="s">
        <v>572</v>
      </c>
      <c r="C117" s="12" t="s">
        <v>544</v>
      </c>
      <c r="D117" t="s">
        <v>285</v>
      </c>
      <c r="E117" t="s">
        <v>583</v>
      </c>
      <c r="F117" s="4">
        <v>42304</v>
      </c>
      <c r="G117" s="19">
        <v>66</v>
      </c>
      <c r="H117" s="33">
        <v>9.7013888888888886E-2</v>
      </c>
      <c r="I117" t="s">
        <v>45</v>
      </c>
      <c r="X117" s="2">
        <v>3.8194444444444441E-2</v>
      </c>
    </row>
    <row r="118" spans="1:24" ht="45" x14ac:dyDescent="0.25">
      <c r="A118" s="43">
        <v>117</v>
      </c>
      <c r="B118" s="29" t="s">
        <v>788</v>
      </c>
      <c r="C118" s="29" t="s">
        <v>798</v>
      </c>
      <c r="D118" s="29" t="s">
        <v>277</v>
      </c>
      <c r="E118" s="29" t="s">
        <v>810</v>
      </c>
      <c r="F118" s="31">
        <v>40322</v>
      </c>
      <c r="G118" s="38">
        <v>65</v>
      </c>
      <c r="H118" s="32">
        <v>0.11944444444444445</v>
      </c>
      <c r="I118" s="29" t="s">
        <v>45</v>
      </c>
      <c r="J118" s="29"/>
      <c r="X118" s="33">
        <v>7.2268518518518524E-2</v>
      </c>
    </row>
    <row r="119" spans="1:24" ht="30" x14ac:dyDescent="0.25">
      <c r="A119" s="44">
        <v>118</v>
      </c>
      <c r="B119" s="29" t="s">
        <v>739</v>
      </c>
      <c r="C119" s="29" t="s">
        <v>753</v>
      </c>
      <c r="D119" s="29" t="s">
        <v>271</v>
      </c>
      <c r="E119" s="29" t="s">
        <v>768</v>
      </c>
      <c r="F119" s="31">
        <v>42235</v>
      </c>
      <c r="G119" s="38">
        <v>63</v>
      </c>
      <c r="H119" s="32">
        <v>0.10694444444444444</v>
      </c>
      <c r="I119" s="29" t="s">
        <v>346</v>
      </c>
      <c r="J119" s="29"/>
      <c r="X119" s="2">
        <v>3.8194444444444441E-2</v>
      </c>
    </row>
    <row r="120" spans="1:24" ht="30" x14ac:dyDescent="0.25">
      <c r="A120" s="43">
        <v>119</v>
      </c>
      <c r="B120" s="29" t="s">
        <v>789</v>
      </c>
      <c r="C120" s="29" t="s">
        <v>799</v>
      </c>
      <c r="D120" s="29" t="s">
        <v>277</v>
      </c>
      <c r="E120" s="29" t="s">
        <v>811</v>
      </c>
      <c r="F120" s="31">
        <v>42139</v>
      </c>
      <c r="G120" s="38">
        <v>60</v>
      </c>
      <c r="H120" s="32">
        <v>6.1111111111111116E-2</v>
      </c>
      <c r="I120" s="29" t="s">
        <v>45</v>
      </c>
      <c r="J120" s="29"/>
      <c r="X120" s="33">
        <v>0.20929398148148148</v>
      </c>
    </row>
    <row r="121" spans="1:24" ht="60" x14ac:dyDescent="0.25">
      <c r="A121" s="44">
        <v>120</v>
      </c>
      <c r="B121" t="s">
        <v>574</v>
      </c>
      <c r="C121" s="12" t="s">
        <v>548</v>
      </c>
      <c r="D121" t="s">
        <v>285</v>
      </c>
      <c r="E121" t="s">
        <v>585</v>
      </c>
      <c r="F121" s="4">
        <v>42429</v>
      </c>
      <c r="G121" s="19">
        <v>59</v>
      </c>
      <c r="H121" s="33">
        <v>9.7916666666666666E-2</v>
      </c>
      <c r="I121" t="s">
        <v>45</v>
      </c>
      <c r="X121" s="33">
        <v>0.2522800925925926</v>
      </c>
    </row>
    <row r="122" spans="1:24" ht="60" x14ac:dyDescent="0.25">
      <c r="A122" s="43">
        <v>121</v>
      </c>
      <c r="B122" t="s">
        <v>614</v>
      </c>
      <c r="C122" s="12" t="s">
        <v>659</v>
      </c>
      <c r="D122" t="s">
        <v>273</v>
      </c>
      <c r="E122" t="s">
        <v>660</v>
      </c>
      <c r="F122" s="4">
        <v>41739</v>
      </c>
      <c r="G122" s="19">
        <v>58</v>
      </c>
      <c r="H122" s="2">
        <v>9.2361111111111116E-2</v>
      </c>
      <c r="I122" t="s">
        <v>346</v>
      </c>
      <c r="X122" s="33">
        <v>0.16401620370370371</v>
      </c>
    </row>
    <row r="123" spans="1:24" ht="30" x14ac:dyDescent="0.25">
      <c r="A123" s="44">
        <v>122</v>
      </c>
      <c r="B123" t="s">
        <v>575</v>
      </c>
      <c r="C123" s="12" t="s">
        <v>545</v>
      </c>
      <c r="D123" t="s">
        <v>285</v>
      </c>
      <c r="E123" t="s">
        <v>586</v>
      </c>
      <c r="F123" s="4">
        <v>40521</v>
      </c>
      <c r="G123" s="19">
        <v>58</v>
      </c>
      <c r="H123" s="2">
        <v>4.3055555555555562E-2</v>
      </c>
      <c r="I123" t="s">
        <v>346</v>
      </c>
      <c r="X123" s="33">
        <v>7.8194444444444441E-2</v>
      </c>
    </row>
    <row r="124" spans="1:24" ht="45" x14ac:dyDescent="0.25">
      <c r="A124" s="43">
        <v>123</v>
      </c>
      <c r="B124" t="s">
        <v>576</v>
      </c>
      <c r="C124" s="12" t="s">
        <v>546</v>
      </c>
      <c r="D124" t="s">
        <v>285</v>
      </c>
      <c r="E124" t="s">
        <v>588</v>
      </c>
      <c r="F124" s="4">
        <v>42472</v>
      </c>
      <c r="G124" s="19">
        <v>58</v>
      </c>
      <c r="H124" s="33">
        <v>0.17710648148148148</v>
      </c>
      <c r="I124" t="s">
        <v>45</v>
      </c>
      <c r="X124" s="33">
        <v>0.21065972222222221</v>
      </c>
    </row>
    <row r="125" spans="1:24" ht="60" x14ac:dyDescent="0.25">
      <c r="A125" s="44">
        <v>124</v>
      </c>
      <c r="B125" t="s">
        <v>577</v>
      </c>
      <c r="C125" s="12" t="s">
        <v>547</v>
      </c>
      <c r="D125" t="s">
        <v>285</v>
      </c>
      <c r="E125" t="s">
        <v>587</v>
      </c>
      <c r="F125" s="4">
        <v>42346</v>
      </c>
      <c r="G125" s="19">
        <v>54</v>
      </c>
      <c r="H125" s="33">
        <v>8.1817129629629629E-2</v>
      </c>
      <c r="I125" t="s">
        <v>45</v>
      </c>
      <c r="X125" s="33">
        <v>0.17680555555555555</v>
      </c>
    </row>
    <row r="126" spans="1:24" ht="60" x14ac:dyDescent="0.25">
      <c r="A126" s="43">
        <v>125</v>
      </c>
      <c r="B126" s="29" t="s">
        <v>697</v>
      </c>
      <c r="C126" s="29" t="s">
        <v>707</v>
      </c>
      <c r="D126" s="29" t="s">
        <v>255</v>
      </c>
      <c r="E126" s="29" t="s">
        <v>718</v>
      </c>
      <c r="F126" s="31">
        <v>42346</v>
      </c>
      <c r="G126" s="38">
        <v>51</v>
      </c>
      <c r="H126" s="36" t="s">
        <v>719</v>
      </c>
      <c r="I126" s="29" t="s">
        <v>346</v>
      </c>
      <c r="J126" s="29"/>
      <c r="X126" s="33">
        <v>4.8252314814814817E-2</v>
      </c>
    </row>
    <row r="127" spans="1:24" ht="30" x14ac:dyDescent="0.25">
      <c r="A127" s="44">
        <v>126</v>
      </c>
      <c r="B127" s="29" t="s">
        <v>668</v>
      </c>
      <c r="C127" s="29" t="s">
        <v>677</v>
      </c>
      <c r="D127" s="29" t="s">
        <v>233</v>
      </c>
      <c r="E127" s="29" t="s">
        <v>688</v>
      </c>
      <c r="F127" s="31">
        <v>42160</v>
      </c>
      <c r="G127" s="38">
        <v>51</v>
      </c>
      <c r="H127" s="36" t="s">
        <v>689</v>
      </c>
      <c r="I127" s="29" t="s">
        <v>45</v>
      </c>
      <c r="J127" s="29"/>
      <c r="X127" s="33">
        <v>0.15859953703703702</v>
      </c>
    </row>
    <row r="128" spans="1:24" ht="75" x14ac:dyDescent="0.25">
      <c r="A128" s="43">
        <v>127</v>
      </c>
      <c r="B128" s="29" t="s">
        <v>790</v>
      </c>
      <c r="C128" s="29" t="s">
        <v>800</v>
      </c>
      <c r="D128" s="29" t="s">
        <v>277</v>
      </c>
      <c r="E128" s="29" t="s">
        <v>812</v>
      </c>
      <c r="F128" s="31">
        <v>40322</v>
      </c>
      <c r="G128" s="38">
        <v>48</v>
      </c>
      <c r="H128" s="32">
        <v>9.9999999999999992E-2</v>
      </c>
      <c r="I128" s="29" t="s">
        <v>45</v>
      </c>
      <c r="J128" s="29"/>
      <c r="X128" s="33">
        <v>0.15802083333333333</v>
      </c>
    </row>
    <row r="129" spans="1:24" ht="30" x14ac:dyDescent="0.25">
      <c r="A129" s="44">
        <v>128</v>
      </c>
      <c r="B129" s="29" t="s">
        <v>669</v>
      </c>
      <c r="C129" s="29" t="s">
        <v>678</v>
      </c>
      <c r="D129" s="29" t="s">
        <v>233</v>
      </c>
      <c r="E129" s="29" t="s">
        <v>690</v>
      </c>
      <c r="F129" s="31">
        <v>42160</v>
      </c>
      <c r="G129" s="38">
        <v>40</v>
      </c>
      <c r="H129" s="29" t="s">
        <v>691</v>
      </c>
      <c r="I129" s="29" t="s">
        <v>45</v>
      </c>
      <c r="J129" s="29"/>
      <c r="X129" s="33">
        <v>6.2291666666666669E-2</v>
      </c>
    </row>
    <row r="130" spans="1:24" ht="75" x14ac:dyDescent="0.25">
      <c r="A130" s="43">
        <v>129</v>
      </c>
      <c r="B130" s="29" t="s">
        <v>740</v>
      </c>
      <c r="C130" s="29" t="s">
        <v>754</v>
      </c>
      <c r="D130" s="29" t="s">
        <v>271</v>
      </c>
      <c r="E130" s="29" t="s">
        <v>769</v>
      </c>
      <c r="F130" s="31">
        <v>42055</v>
      </c>
      <c r="G130" s="38">
        <v>39</v>
      </c>
      <c r="H130" s="32">
        <v>8.9583333333333334E-2</v>
      </c>
      <c r="I130" s="29" t="s">
        <v>346</v>
      </c>
      <c r="J130" s="29"/>
      <c r="X130" s="2">
        <v>3.7499999999999999E-2</v>
      </c>
    </row>
    <row r="131" spans="1:24" ht="30" x14ac:dyDescent="0.25">
      <c r="A131" s="44">
        <v>130</v>
      </c>
      <c r="B131" s="29" t="s">
        <v>670</v>
      </c>
      <c r="C131" s="29" t="s">
        <v>679</v>
      </c>
      <c r="D131" s="29" t="s">
        <v>233</v>
      </c>
      <c r="E131" s="29" t="s">
        <v>692</v>
      </c>
      <c r="F131" s="31">
        <v>42167</v>
      </c>
      <c r="G131" s="38">
        <v>33</v>
      </c>
      <c r="H131" s="32">
        <v>0.17708333333333334</v>
      </c>
      <c r="I131" s="29" t="s">
        <v>45</v>
      </c>
      <c r="J131" s="29"/>
      <c r="X131" s="33">
        <v>0.18643518518518518</v>
      </c>
    </row>
    <row r="132" spans="1:24" ht="30" x14ac:dyDescent="0.25">
      <c r="A132" s="43">
        <v>131</v>
      </c>
      <c r="B132" t="s">
        <v>578</v>
      </c>
      <c r="C132" s="12" t="s">
        <v>553</v>
      </c>
      <c r="D132" t="s">
        <v>285</v>
      </c>
      <c r="E132" t="s">
        <v>589</v>
      </c>
      <c r="F132" s="4">
        <v>40490</v>
      </c>
      <c r="G132" s="19">
        <v>30</v>
      </c>
      <c r="H132" s="2">
        <v>4.4444444444444446E-2</v>
      </c>
      <c r="I132" t="s">
        <v>346</v>
      </c>
      <c r="X132" s="33">
        <v>0.18157407407407408</v>
      </c>
    </row>
    <row r="133" spans="1:24" ht="60" x14ac:dyDescent="0.25">
      <c r="A133" s="44">
        <v>132</v>
      </c>
      <c r="B133" t="s">
        <v>579</v>
      </c>
      <c r="C133" s="12" t="s">
        <v>551</v>
      </c>
      <c r="D133" t="s">
        <v>285</v>
      </c>
      <c r="E133" t="s">
        <v>590</v>
      </c>
      <c r="F133" s="4">
        <v>42444</v>
      </c>
      <c r="G133" s="19">
        <v>29</v>
      </c>
      <c r="H133" s="33">
        <v>4.4016203703703703E-2</v>
      </c>
      <c r="I133" t="s">
        <v>45</v>
      </c>
      <c r="X133" s="2">
        <v>7.7083333333333337E-2</v>
      </c>
    </row>
    <row r="134" spans="1:24" ht="30" x14ac:dyDescent="0.25">
      <c r="A134" s="43">
        <v>133</v>
      </c>
      <c r="B134" s="29" t="s">
        <v>741</v>
      </c>
      <c r="C134" s="29" t="s">
        <v>755</v>
      </c>
      <c r="D134" s="29" t="s">
        <v>271</v>
      </c>
      <c r="E134" s="29" t="s">
        <v>770</v>
      </c>
      <c r="F134" s="31">
        <v>42298</v>
      </c>
      <c r="G134" s="38">
        <v>28</v>
      </c>
      <c r="H134" s="32">
        <v>0.18124999999999999</v>
      </c>
      <c r="I134" s="29" t="s">
        <v>346</v>
      </c>
      <c r="J134" s="29"/>
      <c r="X134" s="33">
        <v>0.13020833333333334</v>
      </c>
    </row>
    <row r="135" spans="1:24" ht="60" x14ac:dyDescent="0.25">
      <c r="A135" s="44">
        <v>134</v>
      </c>
      <c r="B135" t="s">
        <v>580</v>
      </c>
      <c r="C135" s="12" t="s">
        <v>552</v>
      </c>
      <c r="D135" t="s">
        <v>285</v>
      </c>
      <c r="E135" t="s">
        <v>591</v>
      </c>
      <c r="F135" s="4">
        <v>42443</v>
      </c>
      <c r="G135" s="19">
        <v>27</v>
      </c>
      <c r="H135" s="33">
        <v>6.4224537037037038E-2</v>
      </c>
      <c r="I135" t="s">
        <v>45</v>
      </c>
      <c r="X135" s="2">
        <v>2.8472222222222222E-2</v>
      </c>
    </row>
    <row r="136" spans="1:24" ht="30" x14ac:dyDescent="0.25">
      <c r="A136" s="43">
        <v>135</v>
      </c>
      <c r="B136" s="29" t="s">
        <v>742</v>
      </c>
      <c r="C136" s="29" t="s">
        <v>756</v>
      </c>
      <c r="D136" s="29" t="s">
        <v>271</v>
      </c>
      <c r="E136" s="29" t="s">
        <v>771</v>
      </c>
      <c r="F136" s="31">
        <v>42298</v>
      </c>
      <c r="G136" s="38">
        <v>24</v>
      </c>
      <c r="H136" s="32">
        <v>0.22569444444444445</v>
      </c>
      <c r="I136" s="29" t="s">
        <v>346</v>
      </c>
      <c r="J136" s="29"/>
      <c r="X136" s="2">
        <v>7.0833333333333331E-2</v>
      </c>
    </row>
    <row r="137" spans="1:24" ht="30" x14ac:dyDescent="0.25">
      <c r="A137" s="44">
        <v>136</v>
      </c>
      <c r="B137" s="29" t="s">
        <v>671</v>
      </c>
      <c r="C137" s="29" t="s">
        <v>680</v>
      </c>
      <c r="D137" s="29" t="s">
        <v>233</v>
      </c>
      <c r="E137" s="29" t="s">
        <v>693</v>
      </c>
      <c r="F137" s="31">
        <v>42461</v>
      </c>
      <c r="G137" s="38">
        <v>24</v>
      </c>
      <c r="H137" s="36" t="s">
        <v>694</v>
      </c>
      <c r="I137" s="29" t="s">
        <v>45</v>
      </c>
      <c r="J137" s="29"/>
      <c r="X137" s="2">
        <v>4.7916666666666663E-2</v>
      </c>
    </row>
    <row r="138" spans="1:24" ht="60" x14ac:dyDescent="0.25">
      <c r="A138" s="43">
        <v>137</v>
      </c>
      <c r="B138" t="s">
        <v>615</v>
      </c>
      <c r="C138" s="12" t="s">
        <v>661</v>
      </c>
      <c r="D138" t="s">
        <v>273</v>
      </c>
      <c r="E138" t="s">
        <v>662</v>
      </c>
      <c r="F138" s="4">
        <v>41739</v>
      </c>
      <c r="G138" s="19">
        <v>24</v>
      </c>
      <c r="H138" s="2">
        <v>7.7083333333333337E-2</v>
      </c>
      <c r="I138" t="s">
        <v>346</v>
      </c>
      <c r="X138" s="33">
        <v>0.1532523148148148</v>
      </c>
    </row>
    <row r="139" spans="1:24" ht="30" x14ac:dyDescent="0.25">
      <c r="A139" s="44">
        <v>138</v>
      </c>
      <c r="B139" s="29" t="s">
        <v>743</v>
      </c>
      <c r="C139" s="29" t="s">
        <v>757</v>
      </c>
      <c r="D139" s="29" t="s">
        <v>271</v>
      </c>
      <c r="E139" s="29" t="s">
        <v>772</v>
      </c>
      <c r="F139" s="31">
        <v>42298</v>
      </c>
      <c r="G139" s="38">
        <v>23</v>
      </c>
      <c r="H139" s="32">
        <v>0.18124999999999999</v>
      </c>
      <c r="I139" s="29" t="s">
        <v>346</v>
      </c>
      <c r="J139" s="29"/>
      <c r="X139" s="33">
        <v>9.2442129629629624E-2</v>
      </c>
    </row>
    <row r="140" spans="1:24" ht="60" x14ac:dyDescent="0.25">
      <c r="A140" s="43">
        <v>139</v>
      </c>
      <c r="B140" s="29" t="s">
        <v>699</v>
      </c>
      <c r="C140" s="29" t="s">
        <v>709</v>
      </c>
      <c r="D140" s="29" t="s">
        <v>255</v>
      </c>
      <c r="E140" s="29" t="s">
        <v>722</v>
      </c>
      <c r="F140" s="31">
        <v>42423</v>
      </c>
      <c r="G140" s="38">
        <v>23</v>
      </c>
      <c r="H140" s="35">
        <v>5.1249999999999997E-2</v>
      </c>
      <c r="I140" s="29" t="s">
        <v>346</v>
      </c>
      <c r="J140" s="29"/>
      <c r="X140" s="2">
        <v>1.8749999999999999E-2</v>
      </c>
    </row>
    <row r="141" spans="1:24" ht="60" x14ac:dyDescent="0.25">
      <c r="A141" s="44">
        <v>140</v>
      </c>
      <c r="B141" s="29" t="s">
        <v>698</v>
      </c>
      <c r="C141" s="29" t="s">
        <v>708</v>
      </c>
      <c r="D141" s="29" t="s">
        <v>255</v>
      </c>
      <c r="E141" s="29" t="s">
        <v>720</v>
      </c>
      <c r="F141" s="31">
        <v>42415</v>
      </c>
      <c r="G141" s="38">
        <v>21</v>
      </c>
      <c r="H141" s="29" t="s">
        <v>721</v>
      </c>
      <c r="I141" s="29" t="s">
        <v>346</v>
      </c>
      <c r="J141" s="29"/>
      <c r="X141" s="33">
        <v>0.1248611111111111</v>
      </c>
    </row>
    <row r="142" spans="1:24" ht="60" x14ac:dyDescent="0.25">
      <c r="A142" s="43">
        <v>141</v>
      </c>
      <c r="B142" s="29" t="s">
        <v>700</v>
      </c>
      <c r="C142" s="29" t="s">
        <v>710</v>
      </c>
      <c r="D142" s="29" t="s">
        <v>255</v>
      </c>
      <c r="E142" s="29" t="s">
        <v>723</v>
      </c>
      <c r="F142" s="31">
        <v>42452</v>
      </c>
      <c r="G142" s="38">
        <v>20</v>
      </c>
      <c r="H142" s="29" t="s">
        <v>724</v>
      </c>
      <c r="I142" s="29" t="s">
        <v>346</v>
      </c>
      <c r="J142" s="29"/>
      <c r="X142" s="33">
        <v>0.12129629629629629</v>
      </c>
    </row>
    <row r="143" spans="1:24" ht="30" x14ac:dyDescent="0.25">
      <c r="A143" s="44">
        <v>142</v>
      </c>
      <c r="B143" s="29" t="s">
        <v>744</v>
      </c>
      <c r="C143" s="29" t="s">
        <v>758</v>
      </c>
      <c r="D143" s="29" t="s">
        <v>271</v>
      </c>
      <c r="E143" s="29" t="s">
        <v>773</v>
      </c>
      <c r="F143" s="31">
        <v>42298</v>
      </c>
      <c r="G143" s="38">
        <v>18</v>
      </c>
      <c r="H143" s="32">
        <v>0.23263888888888887</v>
      </c>
      <c r="I143" s="29" t="s">
        <v>346</v>
      </c>
      <c r="J143" s="29"/>
      <c r="X143" s="2">
        <v>3.5416666666666666E-2</v>
      </c>
    </row>
    <row r="144" spans="1:24" ht="30" x14ac:dyDescent="0.25">
      <c r="A144" s="43">
        <v>143</v>
      </c>
      <c r="B144" s="29" t="s">
        <v>745</v>
      </c>
      <c r="C144" s="29" t="s">
        <v>759</v>
      </c>
      <c r="D144" s="29" t="s">
        <v>271</v>
      </c>
      <c r="E144" s="29" t="s">
        <v>774</v>
      </c>
      <c r="F144" s="31">
        <v>42298</v>
      </c>
      <c r="G144" s="38">
        <v>18</v>
      </c>
      <c r="H144" s="32">
        <v>0.13333333333333333</v>
      </c>
      <c r="I144" s="29" t="s">
        <v>346</v>
      </c>
      <c r="J144" s="29"/>
      <c r="X144" s="2">
        <v>3.6805555555555557E-2</v>
      </c>
    </row>
    <row r="145" spans="1:24" ht="30" x14ac:dyDescent="0.25">
      <c r="A145" s="44">
        <v>144</v>
      </c>
      <c r="B145" s="29" t="s">
        <v>746</v>
      </c>
      <c r="C145" s="29" t="s">
        <v>760</v>
      </c>
      <c r="D145" s="29" t="s">
        <v>271</v>
      </c>
      <c r="E145" s="29" t="s">
        <v>775</v>
      </c>
      <c r="F145" s="31">
        <v>42298</v>
      </c>
      <c r="G145" s="38">
        <v>14</v>
      </c>
      <c r="H145" s="32">
        <v>0.17847222222222223</v>
      </c>
      <c r="I145" s="29" t="s">
        <v>346</v>
      </c>
      <c r="J145" s="29"/>
      <c r="X145" s="33">
        <v>0.10616898148148148</v>
      </c>
    </row>
    <row r="146" spans="1:24" ht="30" x14ac:dyDescent="0.25">
      <c r="A146" s="43">
        <v>145</v>
      </c>
      <c r="B146" s="29" t="s">
        <v>747</v>
      </c>
      <c r="C146" s="29" t="s">
        <v>761</v>
      </c>
      <c r="D146" s="29" t="s">
        <v>271</v>
      </c>
      <c r="E146" s="29" t="s">
        <v>776</v>
      </c>
      <c r="F146" s="31">
        <v>42298</v>
      </c>
      <c r="G146" s="38">
        <v>13</v>
      </c>
      <c r="H146" s="32">
        <v>0.17847222222222223</v>
      </c>
      <c r="I146" s="29" t="s">
        <v>346</v>
      </c>
      <c r="J146" s="29"/>
      <c r="X146" s="33">
        <v>0.11143518518518519</v>
      </c>
    </row>
    <row r="147" spans="1:24" ht="60" x14ac:dyDescent="0.25">
      <c r="A147" s="44">
        <v>146</v>
      </c>
      <c r="B147" s="29" t="s">
        <v>701</v>
      </c>
      <c r="C147" s="29" t="s">
        <v>711</v>
      </c>
      <c r="D147" s="29" t="s">
        <v>255</v>
      </c>
      <c r="E147" s="29" t="s">
        <v>725</v>
      </c>
      <c r="F147" s="31">
        <v>42453</v>
      </c>
      <c r="G147" s="38">
        <v>13</v>
      </c>
      <c r="H147" s="29" t="s">
        <v>726</v>
      </c>
      <c r="I147" s="29" t="s">
        <v>346</v>
      </c>
      <c r="J147" s="29"/>
      <c r="X147" s="33">
        <v>0.22815972222222222</v>
      </c>
    </row>
    <row r="148" spans="1:24" ht="60" x14ac:dyDescent="0.25">
      <c r="A148" s="43">
        <v>147</v>
      </c>
      <c r="B148" s="29" t="s">
        <v>703</v>
      </c>
      <c r="C148" s="29" t="s">
        <v>713</v>
      </c>
      <c r="D148" s="29" t="s">
        <v>255</v>
      </c>
      <c r="E148" s="29" t="s">
        <v>728</v>
      </c>
      <c r="F148" s="31">
        <v>42412</v>
      </c>
      <c r="G148" s="38">
        <v>13</v>
      </c>
      <c r="H148" s="29" t="s">
        <v>729</v>
      </c>
      <c r="I148" s="29" t="s">
        <v>346</v>
      </c>
      <c r="J148" s="29"/>
      <c r="X148" s="33">
        <v>9.7013888888888886E-2</v>
      </c>
    </row>
    <row r="149" spans="1:24" ht="60" x14ac:dyDescent="0.25">
      <c r="A149" s="44">
        <v>148</v>
      </c>
      <c r="B149" s="29" t="s">
        <v>704</v>
      </c>
      <c r="C149" s="29" t="s">
        <v>714</v>
      </c>
      <c r="D149" s="29" t="s">
        <v>255</v>
      </c>
      <c r="E149" s="29" t="s">
        <v>730</v>
      </c>
      <c r="F149" s="31">
        <v>42451</v>
      </c>
      <c r="G149" s="38">
        <v>12</v>
      </c>
      <c r="H149" s="35">
        <v>5.347222222222222E-2</v>
      </c>
      <c r="I149" s="29" t="s">
        <v>346</v>
      </c>
      <c r="J149" s="29"/>
      <c r="X149" s="33">
        <v>9.7916666666666666E-2</v>
      </c>
    </row>
    <row r="150" spans="1:24" ht="60" x14ac:dyDescent="0.25">
      <c r="A150" s="43">
        <v>149</v>
      </c>
      <c r="B150" s="29" t="s">
        <v>702</v>
      </c>
      <c r="C150" s="29" t="s">
        <v>712</v>
      </c>
      <c r="D150" s="29" t="s">
        <v>255</v>
      </c>
      <c r="E150" s="29" t="s">
        <v>727</v>
      </c>
      <c r="F150" s="31">
        <v>42444</v>
      </c>
      <c r="G150" s="38">
        <v>11</v>
      </c>
      <c r="H150" s="35">
        <v>6.3414351851851847E-2</v>
      </c>
      <c r="I150" s="29" t="s">
        <v>346</v>
      </c>
      <c r="J150" s="29"/>
      <c r="X150" s="2">
        <v>4.3055555555555562E-2</v>
      </c>
    </row>
    <row r="151" spans="1:24" ht="30" x14ac:dyDescent="0.25">
      <c r="A151" s="44">
        <v>150</v>
      </c>
      <c r="B151" s="29" t="s">
        <v>672</v>
      </c>
      <c r="C151" s="29" t="s">
        <v>681</v>
      </c>
      <c r="D151" s="29" t="s">
        <v>233</v>
      </c>
      <c r="E151" s="29" t="s">
        <v>695</v>
      </c>
      <c r="F151" s="31">
        <v>42474</v>
      </c>
      <c r="G151" s="38">
        <v>9</v>
      </c>
      <c r="H151" s="32">
        <v>0.36944444444444446</v>
      </c>
      <c r="I151" s="29" t="s">
        <v>45</v>
      </c>
      <c r="J151" s="29"/>
      <c r="X151" s="33">
        <v>0.17710648148148148</v>
      </c>
    </row>
    <row r="152" spans="1:24" ht="60" x14ac:dyDescent="0.25">
      <c r="A152" s="43">
        <v>151</v>
      </c>
      <c r="B152" s="29" t="s">
        <v>706</v>
      </c>
      <c r="C152" s="29" t="s">
        <v>716</v>
      </c>
      <c r="D152" s="29" t="s">
        <v>255</v>
      </c>
      <c r="E152" s="29" t="s">
        <v>733</v>
      </c>
      <c r="F152" s="31">
        <v>42444</v>
      </c>
      <c r="G152" s="38">
        <v>7</v>
      </c>
      <c r="H152" s="29" t="s">
        <v>734</v>
      </c>
      <c r="I152" s="29" t="s">
        <v>346</v>
      </c>
      <c r="J152" s="29"/>
      <c r="X152" s="33">
        <v>8.1817129629629629E-2</v>
      </c>
    </row>
    <row r="153" spans="1:24" x14ac:dyDescent="0.25">
      <c r="A153" s="44">
        <v>152</v>
      </c>
      <c r="B153" s="29" t="s">
        <v>748</v>
      </c>
      <c r="C153" s="29" t="s">
        <v>762</v>
      </c>
      <c r="D153" s="29" t="s">
        <v>271</v>
      </c>
      <c r="E153" s="29" t="s">
        <v>777</v>
      </c>
      <c r="F153" s="31">
        <v>40899</v>
      </c>
      <c r="G153" s="38">
        <v>6</v>
      </c>
      <c r="H153" s="35">
        <v>6.8749999999999992E-2</v>
      </c>
      <c r="I153" s="29" t="s">
        <v>346</v>
      </c>
      <c r="J153" s="29"/>
      <c r="X153" s="2">
        <v>4.4444444444444446E-2</v>
      </c>
    </row>
    <row r="154" spans="1:24" ht="30" x14ac:dyDescent="0.25">
      <c r="A154" s="43">
        <v>153</v>
      </c>
      <c r="B154" s="29" t="s">
        <v>749</v>
      </c>
      <c r="C154" s="29" t="s">
        <v>763</v>
      </c>
      <c r="D154" s="29" t="s">
        <v>271</v>
      </c>
      <c r="E154" s="29" t="s">
        <v>778</v>
      </c>
      <c r="F154" s="31">
        <v>42298</v>
      </c>
      <c r="G154" s="38">
        <v>6</v>
      </c>
      <c r="H154" s="32">
        <v>0.22569444444444445</v>
      </c>
      <c r="I154" s="29" t="s">
        <v>346</v>
      </c>
      <c r="J154" s="29"/>
      <c r="X154" s="33">
        <v>4.4016203703703703E-2</v>
      </c>
    </row>
    <row r="155" spans="1:24" ht="60" x14ac:dyDescent="0.25">
      <c r="A155" s="44">
        <v>154</v>
      </c>
      <c r="B155" s="29" t="s">
        <v>705</v>
      </c>
      <c r="C155" s="29" t="s">
        <v>715</v>
      </c>
      <c r="D155" s="29" t="s">
        <v>255</v>
      </c>
      <c r="E155" s="29" t="s">
        <v>731</v>
      </c>
      <c r="F155" s="31">
        <v>42433</v>
      </c>
      <c r="G155" s="38">
        <v>5</v>
      </c>
      <c r="H155" s="29" t="s">
        <v>732</v>
      </c>
      <c r="I155" s="29" t="s">
        <v>346</v>
      </c>
      <c r="J155" s="29"/>
      <c r="X155" s="33">
        <v>6.4224537037037038E-2</v>
      </c>
    </row>
  </sheetData>
  <autoFilter ref="A1:I155">
    <sortState ref="A2:I155">
      <sortCondition descending="1" ref="G1:G155"/>
    </sortState>
  </autoFilter>
  <sortState ref="A3:I83">
    <sortCondition ref="A1"/>
  </sortState>
  <pageMargins left="0.7" right="0.7" top="0.75" bottom="0.75" header="0.3" footer="0.3"/>
  <pageSetup orientation="portrait"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55"/>
  <sheetViews>
    <sheetView zoomScale="80" zoomScaleNormal="80" workbookViewId="0"/>
  </sheetViews>
  <sheetFormatPr defaultRowHeight="15" x14ac:dyDescent="0.25"/>
  <cols>
    <col min="1" max="1" width="11.5703125" customWidth="1"/>
    <col min="2" max="2" width="5.85546875" customWidth="1"/>
    <col min="3" max="3" width="34.7109375" style="12" customWidth="1"/>
    <col min="4" max="4" width="21.85546875" bestFit="1" customWidth="1"/>
    <col min="5" max="5" width="47.42578125" bestFit="1" customWidth="1"/>
    <col min="6" max="6" width="14.5703125" bestFit="1" customWidth="1"/>
    <col min="7" max="7" width="11.5703125" style="19" customWidth="1"/>
    <col min="8" max="8" width="9.7109375" style="33" bestFit="1" customWidth="1"/>
    <col min="9" max="9" width="20.7109375" customWidth="1"/>
    <col min="10" max="11" width="9.140625" style="23"/>
    <col min="12" max="12" width="15.5703125" style="23" customWidth="1"/>
    <col min="13" max="13" width="9.28515625" style="23" customWidth="1"/>
    <col min="14" max="14" width="11" style="23" bestFit="1" customWidth="1"/>
    <col min="15" max="15" width="18" style="23" customWidth="1"/>
    <col min="16" max="16" width="9.140625" style="23"/>
    <col min="17" max="17" width="11" style="23" bestFit="1" customWidth="1"/>
    <col min="18" max="18" width="14.28515625" style="23" bestFit="1" customWidth="1"/>
    <col min="19" max="19" width="13.85546875" style="23" bestFit="1" customWidth="1"/>
    <col min="20" max="20" width="13.42578125" style="23" bestFit="1" customWidth="1"/>
    <col min="21" max="81" width="9.140625" style="23"/>
  </cols>
  <sheetData>
    <row r="1" spans="1:81" s="11" customFormat="1" ht="75.75" thickBot="1" x14ac:dyDescent="0.3">
      <c r="A1" s="11" t="s">
        <v>1012</v>
      </c>
      <c r="B1" s="11" t="s">
        <v>344</v>
      </c>
      <c r="C1" s="11" t="s">
        <v>340</v>
      </c>
      <c r="D1" s="11" t="s">
        <v>229</v>
      </c>
      <c r="E1" s="11" t="s">
        <v>5</v>
      </c>
      <c r="F1" s="11" t="s">
        <v>31</v>
      </c>
      <c r="G1" s="22" t="s">
        <v>351</v>
      </c>
      <c r="H1" s="34" t="s">
        <v>350</v>
      </c>
      <c r="I1" s="11" t="s">
        <v>816</v>
      </c>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row>
    <row r="2" spans="1:81" s="29" customFormat="1" ht="45.75" thickBot="1" x14ac:dyDescent="0.3">
      <c r="A2" s="41">
        <v>1</v>
      </c>
      <c r="B2" s="29" t="s">
        <v>353</v>
      </c>
      <c r="C2" s="29" t="s">
        <v>322</v>
      </c>
      <c r="D2" s="29" t="s">
        <v>250</v>
      </c>
      <c r="E2" s="20" t="s">
        <v>352</v>
      </c>
      <c r="F2" s="31">
        <v>41950</v>
      </c>
      <c r="G2" s="17">
        <v>11425</v>
      </c>
      <c r="H2" s="35">
        <v>4.0740740740740746E-3</v>
      </c>
      <c r="I2" s="29" t="s">
        <v>48</v>
      </c>
      <c r="J2" s="46"/>
      <c r="K2" s="172" t="s">
        <v>942</v>
      </c>
      <c r="L2" s="173"/>
      <c r="M2" s="143"/>
      <c r="N2" s="151" t="s">
        <v>1087</v>
      </c>
      <c r="O2" s="150" t="s">
        <v>1086</v>
      </c>
      <c r="P2" s="46"/>
      <c r="Q2" s="158" t="s">
        <v>1087</v>
      </c>
      <c r="R2" s="150" t="s">
        <v>1088</v>
      </c>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row>
    <row r="3" spans="1:81" s="29" customFormat="1" x14ac:dyDescent="0.25">
      <c r="A3" s="42">
        <v>2</v>
      </c>
      <c r="B3" t="s">
        <v>354</v>
      </c>
      <c r="C3" s="12" t="s">
        <v>330</v>
      </c>
      <c r="D3" t="s">
        <v>285</v>
      </c>
      <c r="E3" t="s">
        <v>345</v>
      </c>
      <c r="F3" s="4">
        <v>40988</v>
      </c>
      <c r="G3" s="19">
        <v>6275</v>
      </c>
      <c r="H3" s="33">
        <v>2.5925925925925925E-3</v>
      </c>
      <c r="I3" t="s">
        <v>346</v>
      </c>
      <c r="J3" s="46"/>
      <c r="K3" s="106" t="s">
        <v>1030</v>
      </c>
      <c r="L3" s="107">
        <f>SUM(H2:H52)</f>
        <v>0.2560763888888889</v>
      </c>
      <c r="M3" s="133"/>
      <c r="N3" s="152">
        <v>1</v>
      </c>
      <c r="O3" s="156">
        <v>51</v>
      </c>
      <c r="P3" s="46"/>
      <c r="Q3" s="152">
        <v>1</v>
      </c>
      <c r="R3" s="159">
        <v>1</v>
      </c>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row>
    <row r="4" spans="1:81" s="29" customFormat="1" x14ac:dyDescent="0.25">
      <c r="A4" s="41">
        <v>3</v>
      </c>
      <c r="B4" t="s">
        <v>357</v>
      </c>
      <c r="C4" s="12" t="s">
        <v>355</v>
      </c>
      <c r="D4" t="s">
        <v>285</v>
      </c>
      <c r="E4" t="s">
        <v>356</v>
      </c>
      <c r="F4" s="4">
        <v>40815</v>
      </c>
      <c r="G4" s="19">
        <v>4764</v>
      </c>
      <c r="H4" s="33">
        <v>9.3750000000000007E-4</v>
      </c>
      <c r="I4" t="s">
        <v>346</v>
      </c>
      <c r="J4" s="46"/>
      <c r="K4" s="106" t="s">
        <v>1031</v>
      </c>
      <c r="L4" s="107">
        <f>SUM(H53:H104)</f>
        <v>3.3778819444444448</v>
      </c>
      <c r="M4" s="133"/>
      <c r="N4" s="153">
        <v>2</v>
      </c>
      <c r="O4" s="157">
        <v>52</v>
      </c>
      <c r="P4" s="46"/>
      <c r="Q4" s="153">
        <v>2</v>
      </c>
      <c r="R4" s="162">
        <v>22</v>
      </c>
      <c r="S4" s="134"/>
      <c r="T4" s="134"/>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c r="BV4" s="46"/>
      <c r="BW4" s="46"/>
      <c r="BX4" s="46"/>
      <c r="BY4" s="46"/>
      <c r="BZ4" s="46"/>
      <c r="CA4" s="46"/>
      <c r="CB4" s="46"/>
      <c r="CC4" s="46"/>
    </row>
    <row r="5" spans="1:81" s="29" customFormat="1" ht="15.75" thickBot="1" x14ac:dyDescent="0.3">
      <c r="A5" s="42">
        <v>4</v>
      </c>
      <c r="B5" t="s">
        <v>358</v>
      </c>
      <c r="C5" s="12" t="s">
        <v>359</v>
      </c>
      <c r="D5" t="s">
        <v>285</v>
      </c>
      <c r="E5" t="s">
        <v>360</v>
      </c>
      <c r="F5" s="4">
        <v>40815</v>
      </c>
      <c r="G5" s="19">
        <v>4545</v>
      </c>
      <c r="H5" s="33">
        <v>7.8703703703703705E-4</v>
      </c>
      <c r="I5" t="s">
        <v>346</v>
      </c>
      <c r="J5" s="46"/>
      <c r="K5" s="106" t="s">
        <v>1032</v>
      </c>
      <c r="L5" s="107">
        <f>SUM(H105:H155)</f>
        <v>1.7891898148148153</v>
      </c>
      <c r="M5" s="133"/>
      <c r="N5" s="154">
        <v>3</v>
      </c>
      <c r="O5" s="155">
        <v>51</v>
      </c>
      <c r="P5" s="46"/>
      <c r="Q5" s="154">
        <v>3</v>
      </c>
      <c r="R5" s="160">
        <v>12</v>
      </c>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row>
    <row r="6" spans="1:81" s="29" customFormat="1" ht="15.75" thickBot="1" x14ac:dyDescent="0.3">
      <c r="A6" s="41">
        <v>5</v>
      </c>
      <c r="B6" t="s">
        <v>361</v>
      </c>
      <c r="C6" s="12" t="s">
        <v>112</v>
      </c>
      <c r="D6" t="s">
        <v>250</v>
      </c>
      <c r="E6" t="s">
        <v>88</v>
      </c>
      <c r="F6" s="4">
        <v>41554</v>
      </c>
      <c r="G6" s="19">
        <v>4090</v>
      </c>
      <c r="H6" s="33">
        <v>1.261574074074074E-3</v>
      </c>
      <c r="I6" t="s">
        <v>48</v>
      </c>
      <c r="J6" s="46"/>
      <c r="K6" s="144" t="s">
        <v>1082</v>
      </c>
      <c r="L6" s="145">
        <v>1.7981481481481483</v>
      </c>
      <c r="M6" s="148"/>
      <c r="N6" s="149" t="s">
        <v>1082</v>
      </c>
      <c r="O6" s="150">
        <v>154</v>
      </c>
      <c r="P6" s="135"/>
      <c r="Q6" s="146" t="s">
        <v>1082</v>
      </c>
      <c r="R6" s="161">
        <v>35</v>
      </c>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row>
    <row r="7" spans="1:81" s="29" customFormat="1" ht="15.75" thickBot="1" x14ac:dyDescent="0.3">
      <c r="A7" s="42">
        <v>6</v>
      </c>
      <c r="B7" t="s">
        <v>364</v>
      </c>
      <c r="C7" s="12" t="s">
        <v>365</v>
      </c>
      <c r="D7" t="s">
        <v>285</v>
      </c>
      <c r="E7" t="s">
        <v>366</v>
      </c>
      <c r="F7" s="4">
        <v>41842</v>
      </c>
      <c r="G7" s="19">
        <v>3713</v>
      </c>
      <c r="H7" s="33">
        <v>2.488425925925926E-3</v>
      </c>
      <c r="I7" t="s">
        <v>45</v>
      </c>
      <c r="J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row>
    <row r="8" spans="1:81" s="29" customFormat="1" ht="15.75" customHeight="1" thickBot="1" x14ac:dyDescent="0.3">
      <c r="A8" s="41">
        <v>7</v>
      </c>
      <c r="B8" t="s">
        <v>362</v>
      </c>
      <c r="C8" s="12" t="s">
        <v>325</v>
      </c>
      <c r="D8" t="s">
        <v>273</v>
      </c>
      <c r="E8" t="s">
        <v>363</v>
      </c>
      <c r="F8" s="4">
        <v>41394</v>
      </c>
      <c r="G8" s="19">
        <v>3238</v>
      </c>
      <c r="H8" s="33">
        <v>5.9027777777777778E-4</v>
      </c>
      <c r="I8" t="s">
        <v>346</v>
      </c>
      <c r="J8" s="46"/>
      <c r="K8" s="174" t="s">
        <v>944</v>
      </c>
      <c r="L8" s="175"/>
      <c r="M8" s="131"/>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row>
    <row r="9" spans="1:81" s="29" customFormat="1" x14ac:dyDescent="0.25">
      <c r="A9" s="42">
        <v>8</v>
      </c>
      <c r="B9" s="29" t="s">
        <v>592</v>
      </c>
      <c r="C9" s="12" t="s">
        <v>616</v>
      </c>
      <c r="D9" t="s">
        <v>250</v>
      </c>
      <c r="E9" t="s">
        <v>634</v>
      </c>
      <c r="F9" s="4">
        <v>41554</v>
      </c>
      <c r="G9" s="19">
        <v>2538</v>
      </c>
      <c r="H9" s="33">
        <v>1.7245370370370372E-3</v>
      </c>
      <c r="I9" t="s">
        <v>48</v>
      </c>
      <c r="J9" s="46"/>
      <c r="K9" s="110" t="s">
        <v>1030</v>
      </c>
      <c r="L9" s="111">
        <v>5.0231481481481481E-3</v>
      </c>
      <c r="M9" s="133"/>
      <c r="N9" s="133"/>
      <c r="O9" s="46"/>
      <c r="P9" s="50"/>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row>
    <row r="10" spans="1:81" s="29" customFormat="1" ht="29.25" customHeight="1" x14ac:dyDescent="0.25">
      <c r="A10" s="41">
        <v>9</v>
      </c>
      <c r="B10" t="s">
        <v>367</v>
      </c>
      <c r="C10" s="12" t="s">
        <v>368</v>
      </c>
      <c r="D10" t="s">
        <v>285</v>
      </c>
      <c r="E10" t="s">
        <v>369</v>
      </c>
      <c r="F10" s="4">
        <v>40815</v>
      </c>
      <c r="G10" s="19">
        <v>2515</v>
      </c>
      <c r="H10" s="33">
        <v>6.4814814814814813E-4</v>
      </c>
      <c r="I10" t="s">
        <v>346</v>
      </c>
      <c r="J10" s="46"/>
      <c r="K10" s="106" t="s">
        <v>1031</v>
      </c>
      <c r="L10" s="107">
        <v>7.2685185185185188E-3</v>
      </c>
      <c r="M10" s="133"/>
      <c r="N10" s="133"/>
      <c r="O10" s="46"/>
      <c r="P10" s="50"/>
      <c r="Q10" s="127"/>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row>
    <row r="11" spans="1:81" s="29" customFormat="1" ht="29.25" customHeight="1" thickBot="1" x14ac:dyDescent="0.3">
      <c r="A11" s="42">
        <v>10</v>
      </c>
      <c r="B11" t="s">
        <v>370</v>
      </c>
      <c r="C11" s="12" t="s">
        <v>371</v>
      </c>
      <c r="D11" t="s">
        <v>285</v>
      </c>
      <c r="E11" t="s">
        <v>372</v>
      </c>
      <c r="F11" s="4">
        <v>40834</v>
      </c>
      <c r="G11" s="19">
        <v>1226</v>
      </c>
      <c r="H11" s="33">
        <v>1.0995370370370371E-3</v>
      </c>
      <c r="I11" t="s">
        <v>346</v>
      </c>
      <c r="J11" s="46"/>
      <c r="K11" s="108" t="s">
        <v>1032</v>
      </c>
      <c r="L11" s="109">
        <v>1.5474537037037038E-2</v>
      </c>
      <c r="M11" s="133"/>
      <c r="N11" s="133"/>
      <c r="O11" s="46"/>
      <c r="P11" s="50"/>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row>
    <row r="12" spans="1:81" s="29" customFormat="1" ht="29.25" customHeight="1" thickBot="1" x14ac:dyDescent="0.3">
      <c r="A12" s="41">
        <v>11</v>
      </c>
      <c r="B12" t="s">
        <v>373</v>
      </c>
      <c r="C12" s="12" t="s">
        <v>374</v>
      </c>
      <c r="D12" t="s">
        <v>285</v>
      </c>
      <c r="E12" t="s">
        <v>375</v>
      </c>
      <c r="F12" s="4">
        <v>42100</v>
      </c>
      <c r="G12" s="19">
        <v>1189</v>
      </c>
      <c r="H12" s="33">
        <v>4.155092592592593E-3</v>
      </c>
      <c r="I12" t="s">
        <v>45</v>
      </c>
      <c r="J12" s="46"/>
      <c r="K12" s="146" t="s">
        <v>1085</v>
      </c>
      <c r="L12" s="147">
        <f>L6/O6</f>
        <v>1.1676286676286677E-2</v>
      </c>
      <c r="M12" s="148"/>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row>
    <row r="13" spans="1:81" s="29" customFormat="1" x14ac:dyDescent="0.25">
      <c r="A13" s="42">
        <v>12</v>
      </c>
      <c r="B13" t="s">
        <v>612</v>
      </c>
      <c r="C13" s="12" t="s">
        <v>656</v>
      </c>
      <c r="D13" t="s">
        <v>273</v>
      </c>
      <c r="E13" t="s">
        <v>657</v>
      </c>
      <c r="F13" s="4">
        <v>41869</v>
      </c>
      <c r="G13" s="19">
        <v>1103</v>
      </c>
      <c r="H13" s="33">
        <v>1.0995370370370371E-3</v>
      </c>
      <c r="I13" t="s">
        <v>346</v>
      </c>
      <c r="J13" s="46"/>
      <c r="K13" s="176"/>
      <c r="L13" s="176"/>
      <c r="M13" s="131"/>
      <c r="N13" s="131"/>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row>
    <row r="14" spans="1:81" s="29" customFormat="1" ht="30" x14ac:dyDescent="0.25">
      <c r="A14" s="41">
        <v>13</v>
      </c>
      <c r="B14" t="s">
        <v>376</v>
      </c>
      <c r="C14" s="12" t="s">
        <v>377</v>
      </c>
      <c r="D14" t="s">
        <v>285</v>
      </c>
      <c r="E14" t="s">
        <v>378</v>
      </c>
      <c r="F14" s="4">
        <v>40569</v>
      </c>
      <c r="G14" s="19">
        <v>1040</v>
      </c>
      <c r="H14" s="33">
        <v>7.291666666666667E-4</v>
      </c>
      <c r="I14" t="s">
        <v>346</v>
      </c>
      <c r="J14" s="46"/>
      <c r="K14" s="132"/>
      <c r="L14" s="133"/>
      <c r="M14" s="133"/>
      <c r="N14" s="133"/>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row>
    <row r="15" spans="1:81" s="29" customFormat="1" ht="30" x14ac:dyDescent="0.25">
      <c r="A15" s="42">
        <v>14</v>
      </c>
      <c r="B15" s="29" t="s">
        <v>663</v>
      </c>
      <c r="C15" s="29" t="s">
        <v>320</v>
      </c>
      <c r="D15" s="29" t="s">
        <v>233</v>
      </c>
      <c r="E15" s="20" t="s">
        <v>682</v>
      </c>
      <c r="F15" s="31">
        <v>42440</v>
      </c>
      <c r="G15" s="38">
        <v>996</v>
      </c>
      <c r="H15" s="35">
        <v>1.1377314814814814E-2</v>
      </c>
      <c r="I15" s="29" t="s">
        <v>45</v>
      </c>
      <c r="J15" s="46"/>
      <c r="K15" s="132"/>
      <c r="L15" s="133"/>
      <c r="M15" s="133"/>
      <c r="N15" s="133"/>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row>
    <row r="16" spans="1:81" s="29" customFormat="1" x14ac:dyDescent="0.25">
      <c r="A16" s="41">
        <v>15</v>
      </c>
      <c r="B16" t="s">
        <v>593</v>
      </c>
      <c r="C16" s="12" t="s">
        <v>617</v>
      </c>
      <c r="D16" t="s">
        <v>250</v>
      </c>
      <c r="E16" t="s">
        <v>635</v>
      </c>
      <c r="F16" s="4">
        <v>41554</v>
      </c>
      <c r="G16" s="19">
        <v>842</v>
      </c>
      <c r="H16" s="33">
        <v>7.8703703703703705E-4</v>
      </c>
      <c r="I16" t="s">
        <v>48</v>
      </c>
      <c r="J16" s="46"/>
      <c r="K16" s="132"/>
      <c r="L16" s="133"/>
      <c r="M16" s="133"/>
      <c r="N16" s="133"/>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row>
    <row r="17" spans="1:81" s="29" customFormat="1" ht="30" x14ac:dyDescent="0.25">
      <c r="A17" s="42">
        <v>16</v>
      </c>
      <c r="B17" s="29" t="s">
        <v>594</v>
      </c>
      <c r="C17" s="12" t="s">
        <v>618</v>
      </c>
      <c r="D17" t="s">
        <v>250</v>
      </c>
      <c r="E17" t="s">
        <v>636</v>
      </c>
      <c r="F17" s="4">
        <v>42300</v>
      </c>
      <c r="G17" s="19">
        <v>828</v>
      </c>
      <c r="H17" s="33">
        <v>1.9791666666666668E-3</v>
      </c>
      <c r="I17" t="s">
        <v>48</v>
      </c>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row>
    <row r="18" spans="1:81" s="29" customFormat="1" ht="26.25" customHeight="1" x14ac:dyDescent="0.25">
      <c r="A18" s="41">
        <v>17</v>
      </c>
      <c r="B18" t="s">
        <v>387</v>
      </c>
      <c r="C18" s="12" t="s">
        <v>379</v>
      </c>
      <c r="D18" t="s">
        <v>285</v>
      </c>
      <c r="E18" t="s">
        <v>380</v>
      </c>
      <c r="F18" s="4">
        <v>41991</v>
      </c>
      <c r="G18" s="19">
        <v>783</v>
      </c>
      <c r="H18" s="33">
        <v>2.627314814814815E-3</v>
      </c>
      <c r="I18" t="s">
        <v>45</v>
      </c>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row>
    <row r="19" spans="1:81" s="56" customFormat="1" x14ac:dyDescent="0.25">
      <c r="A19" s="42">
        <v>18</v>
      </c>
      <c r="B19" t="s">
        <v>595</v>
      </c>
      <c r="C19" s="12" t="s">
        <v>619</v>
      </c>
      <c r="D19" t="s">
        <v>250</v>
      </c>
      <c r="E19" s="5" t="s">
        <v>637</v>
      </c>
      <c r="F19" s="4">
        <v>41750</v>
      </c>
      <c r="G19" s="19">
        <v>732</v>
      </c>
      <c r="H19" s="33">
        <v>1.042824074074074E-2</v>
      </c>
      <c r="I19" t="s">
        <v>48</v>
      </c>
      <c r="J19" s="23"/>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row>
    <row r="20" spans="1:81" s="56" customFormat="1" ht="27" customHeight="1" x14ac:dyDescent="0.25">
      <c r="A20" s="41">
        <v>19</v>
      </c>
      <c r="B20" t="s">
        <v>388</v>
      </c>
      <c r="C20" s="12" t="s">
        <v>381</v>
      </c>
      <c r="D20" t="s">
        <v>285</v>
      </c>
      <c r="E20" t="s">
        <v>382</v>
      </c>
      <c r="F20" s="4">
        <v>41890</v>
      </c>
      <c r="G20" s="19">
        <v>685</v>
      </c>
      <c r="H20" s="33">
        <v>2.7314814814814819E-3</v>
      </c>
      <c r="I20" t="s">
        <v>45</v>
      </c>
      <c r="J20" s="23"/>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row>
    <row r="21" spans="1:81" s="56" customFormat="1" ht="29.25" customHeight="1" x14ac:dyDescent="0.25">
      <c r="A21" s="42">
        <v>20</v>
      </c>
      <c r="B21" t="s">
        <v>389</v>
      </c>
      <c r="C21" s="12" t="s">
        <v>383</v>
      </c>
      <c r="D21" t="s">
        <v>285</v>
      </c>
      <c r="E21" t="s">
        <v>384</v>
      </c>
      <c r="F21" s="4">
        <v>41942</v>
      </c>
      <c r="G21" s="19">
        <v>639</v>
      </c>
      <c r="H21" s="33">
        <v>3.9699074074074072E-3</v>
      </c>
      <c r="I21" t="s">
        <v>45</v>
      </c>
      <c r="J21" s="23"/>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row>
    <row r="22" spans="1:81" s="56" customFormat="1" ht="29.25" customHeight="1" x14ac:dyDescent="0.25">
      <c r="A22" s="41">
        <v>21</v>
      </c>
      <c r="B22" t="s">
        <v>390</v>
      </c>
      <c r="C22" s="12" t="s">
        <v>385</v>
      </c>
      <c r="D22" t="s">
        <v>285</v>
      </c>
      <c r="E22" t="s">
        <v>386</v>
      </c>
      <c r="F22" s="4">
        <v>42086</v>
      </c>
      <c r="G22" s="19">
        <v>579</v>
      </c>
      <c r="H22" s="33">
        <v>3.1597222222222222E-3</v>
      </c>
      <c r="I22" t="s">
        <v>45</v>
      </c>
      <c r="J22" s="23"/>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row>
    <row r="23" spans="1:81" s="56" customFormat="1" ht="30" x14ac:dyDescent="0.25">
      <c r="A23" s="42">
        <v>22</v>
      </c>
      <c r="B23" s="29" t="s">
        <v>596</v>
      </c>
      <c r="C23" s="12" t="s">
        <v>620</v>
      </c>
      <c r="D23" t="s">
        <v>250</v>
      </c>
      <c r="E23" t="s">
        <v>638</v>
      </c>
      <c r="F23" s="4">
        <v>40584</v>
      </c>
      <c r="G23" s="19">
        <v>554</v>
      </c>
      <c r="H23" s="33">
        <v>4.363425925925926E-3</v>
      </c>
      <c r="I23" t="s">
        <v>48</v>
      </c>
      <c r="J23" s="23"/>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row>
    <row r="24" spans="1:81" s="56" customFormat="1" ht="30" x14ac:dyDescent="0.25">
      <c r="A24" s="41">
        <v>23</v>
      </c>
      <c r="B24" s="29" t="s">
        <v>664</v>
      </c>
      <c r="C24" s="29" t="s">
        <v>673</v>
      </c>
      <c r="D24" s="29" t="s">
        <v>233</v>
      </c>
      <c r="E24" s="29" t="s">
        <v>683</v>
      </c>
      <c r="F24" s="31">
        <v>41884</v>
      </c>
      <c r="G24" s="38">
        <v>548</v>
      </c>
      <c r="H24" s="35">
        <v>3.8657407407407408E-3</v>
      </c>
      <c r="I24" s="29" t="s">
        <v>45</v>
      </c>
      <c r="J24" s="23"/>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row>
    <row r="25" spans="1:81" s="56" customFormat="1" ht="45" x14ac:dyDescent="0.25">
      <c r="A25" s="42">
        <v>24</v>
      </c>
      <c r="B25" t="s">
        <v>415</v>
      </c>
      <c r="C25" s="12" t="s">
        <v>391</v>
      </c>
      <c r="D25" t="s">
        <v>285</v>
      </c>
      <c r="E25" t="s">
        <v>392</v>
      </c>
      <c r="F25" s="4">
        <v>41871</v>
      </c>
      <c r="G25" s="19">
        <v>537</v>
      </c>
      <c r="H25" s="33">
        <v>1.8981481481481482E-3</v>
      </c>
      <c r="I25" t="s">
        <v>45</v>
      </c>
      <c r="J25" s="23"/>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row>
    <row r="26" spans="1:81" s="56" customFormat="1" x14ac:dyDescent="0.25">
      <c r="A26" s="41">
        <v>25</v>
      </c>
      <c r="B26" t="s">
        <v>597</v>
      </c>
      <c r="C26" s="12" t="s">
        <v>621</v>
      </c>
      <c r="D26" t="s">
        <v>250</v>
      </c>
      <c r="E26" t="s">
        <v>639</v>
      </c>
      <c r="F26" s="4">
        <v>41554</v>
      </c>
      <c r="G26" s="19">
        <v>500</v>
      </c>
      <c r="H26" s="33">
        <v>1.6435185185185183E-3</v>
      </c>
      <c r="I26" t="s">
        <v>48</v>
      </c>
      <c r="J26" s="23"/>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row>
    <row r="27" spans="1:81" s="56" customFormat="1" ht="29.25" customHeight="1" x14ac:dyDescent="0.25">
      <c r="A27" s="42">
        <v>26</v>
      </c>
      <c r="B27" t="s">
        <v>416</v>
      </c>
      <c r="C27" s="12" t="s">
        <v>393</v>
      </c>
      <c r="D27" t="s">
        <v>285</v>
      </c>
      <c r="E27" t="s">
        <v>394</v>
      </c>
      <c r="F27" s="4">
        <v>41871</v>
      </c>
      <c r="G27" s="19">
        <v>491</v>
      </c>
      <c r="H27" s="33">
        <v>1.7592592592592592E-3</v>
      </c>
      <c r="I27" t="s">
        <v>45</v>
      </c>
      <c r="J27" s="23"/>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row>
    <row r="28" spans="1:81" s="56" customFormat="1" ht="29.25" customHeight="1" x14ac:dyDescent="0.25">
      <c r="A28" s="41">
        <v>27</v>
      </c>
      <c r="B28" t="s">
        <v>417</v>
      </c>
      <c r="C28" s="12" t="s">
        <v>395</v>
      </c>
      <c r="D28" t="s">
        <v>285</v>
      </c>
      <c r="E28" t="s">
        <v>396</v>
      </c>
      <c r="F28" s="4">
        <v>41025</v>
      </c>
      <c r="G28" s="19">
        <v>478</v>
      </c>
      <c r="H28" s="33">
        <v>2.4074074074074076E-3</v>
      </c>
      <c r="I28" t="s">
        <v>346</v>
      </c>
      <c r="J28" s="23"/>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row>
    <row r="29" spans="1:81" s="56" customFormat="1" ht="30" x14ac:dyDescent="0.25">
      <c r="A29" s="42">
        <v>28</v>
      </c>
      <c r="B29" t="s">
        <v>418</v>
      </c>
      <c r="C29" s="12" t="s">
        <v>397</v>
      </c>
      <c r="D29" t="s">
        <v>285</v>
      </c>
      <c r="E29" t="s">
        <v>398</v>
      </c>
      <c r="F29" s="4">
        <v>40521</v>
      </c>
      <c r="G29" s="19">
        <v>405</v>
      </c>
      <c r="H29" s="33">
        <v>1.689814814814815E-3</v>
      </c>
      <c r="I29" t="s">
        <v>346</v>
      </c>
      <c r="J29" s="23"/>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row>
    <row r="30" spans="1:81" s="56" customFormat="1" ht="45" x14ac:dyDescent="0.25">
      <c r="A30" s="41">
        <v>29</v>
      </c>
      <c r="B30" s="29" t="s">
        <v>598</v>
      </c>
      <c r="C30" s="12" t="s">
        <v>622</v>
      </c>
      <c r="D30" t="s">
        <v>250</v>
      </c>
      <c r="E30" s="5" t="s">
        <v>640</v>
      </c>
      <c r="F30" s="4">
        <v>41311</v>
      </c>
      <c r="G30" s="19">
        <v>402</v>
      </c>
      <c r="H30" s="33">
        <v>2.390046296296296E-2</v>
      </c>
      <c r="I30" t="s">
        <v>48</v>
      </c>
      <c r="J30" s="23"/>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row>
    <row r="31" spans="1:81" s="56" customFormat="1" ht="30" x14ac:dyDescent="0.25">
      <c r="A31" s="55">
        <v>30</v>
      </c>
      <c r="B31" s="55" t="s">
        <v>419</v>
      </c>
      <c r="C31" s="61" t="s">
        <v>399</v>
      </c>
      <c r="D31" s="55" t="s">
        <v>285</v>
      </c>
      <c r="E31" s="65" t="s">
        <v>400</v>
      </c>
      <c r="F31" s="62">
        <v>40829</v>
      </c>
      <c r="G31" s="63">
        <v>375</v>
      </c>
      <c r="H31" s="64">
        <v>7.0821759259259265E-2</v>
      </c>
      <c r="I31" s="55" t="s">
        <v>346</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row>
    <row r="32" spans="1:81" s="56" customFormat="1" x14ac:dyDescent="0.25">
      <c r="A32" s="41">
        <v>31</v>
      </c>
      <c r="B32" t="s">
        <v>420</v>
      </c>
      <c r="C32" s="12" t="s">
        <v>401</v>
      </c>
      <c r="D32" t="s">
        <v>285</v>
      </c>
      <c r="E32" t="s">
        <v>402</v>
      </c>
      <c r="F32" s="4">
        <v>41024</v>
      </c>
      <c r="G32" s="19">
        <v>353</v>
      </c>
      <c r="H32" s="33">
        <v>8.449074074074075E-4</v>
      </c>
      <c r="I32" t="s">
        <v>346</v>
      </c>
      <c r="J32" s="23"/>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row>
    <row r="33" spans="1:81" s="56" customFormat="1" ht="30" x14ac:dyDescent="0.25">
      <c r="A33" s="42">
        <v>32</v>
      </c>
      <c r="B33" t="s">
        <v>421</v>
      </c>
      <c r="C33" s="12" t="s">
        <v>403</v>
      </c>
      <c r="D33" t="s">
        <v>285</v>
      </c>
      <c r="E33" t="s">
        <v>404</v>
      </c>
      <c r="F33" s="4">
        <v>40450</v>
      </c>
      <c r="G33" s="19">
        <v>332</v>
      </c>
      <c r="H33" s="33">
        <v>1.2962962962962963E-3</v>
      </c>
      <c r="I33" t="s">
        <v>346</v>
      </c>
      <c r="J33" s="23"/>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row>
    <row r="34" spans="1:81" s="56" customFormat="1" x14ac:dyDescent="0.25">
      <c r="A34" s="41">
        <v>33</v>
      </c>
      <c r="B34" t="s">
        <v>422</v>
      </c>
      <c r="C34" s="12" t="s">
        <v>405</v>
      </c>
      <c r="D34" t="s">
        <v>285</v>
      </c>
      <c r="E34" t="s">
        <v>406</v>
      </c>
      <c r="F34" s="4">
        <v>41025</v>
      </c>
      <c r="G34" s="19">
        <v>329</v>
      </c>
      <c r="H34" s="33">
        <v>9.4907407407407408E-4</v>
      </c>
      <c r="I34" t="s">
        <v>346</v>
      </c>
      <c r="J34" s="23"/>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row>
    <row r="35" spans="1:81" s="56" customFormat="1" ht="30" x14ac:dyDescent="0.25">
      <c r="A35" s="42">
        <v>34</v>
      </c>
      <c r="B35" t="s">
        <v>423</v>
      </c>
      <c r="C35" s="12" t="s">
        <v>407</v>
      </c>
      <c r="D35" t="s">
        <v>285</v>
      </c>
      <c r="E35" t="s">
        <v>408</v>
      </c>
      <c r="F35" s="4">
        <v>41624</v>
      </c>
      <c r="G35" s="19">
        <v>310</v>
      </c>
      <c r="H35" s="33">
        <v>1.0995370370370371E-3</v>
      </c>
      <c r="I35" t="s">
        <v>45</v>
      </c>
      <c r="J35" s="23"/>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row>
    <row r="36" spans="1:81" s="56" customFormat="1" ht="30" x14ac:dyDescent="0.25">
      <c r="A36" s="41">
        <v>35</v>
      </c>
      <c r="B36" s="29" t="s">
        <v>735</v>
      </c>
      <c r="C36" s="29" t="s">
        <v>324</v>
      </c>
      <c r="D36" s="29" t="s">
        <v>271</v>
      </c>
      <c r="E36" s="29" t="s">
        <v>764</v>
      </c>
      <c r="F36" s="31">
        <v>42298</v>
      </c>
      <c r="G36" s="38">
        <v>295</v>
      </c>
      <c r="H36" s="35">
        <v>1.7592592592592592E-3</v>
      </c>
      <c r="I36" s="29" t="s">
        <v>346</v>
      </c>
      <c r="J36" s="23"/>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row>
    <row r="37" spans="1:81" s="56" customFormat="1" ht="29.25" customHeight="1" x14ac:dyDescent="0.25">
      <c r="A37" s="42">
        <v>36</v>
      </c>
      <c r="B37" t="s">
        <v>424</v>
      </c>
      <c r="C37" s="12" t="s">
        <v>409</v>
      </c>
      <c r="D37" t="s">
        <v>285</v>
      </c>
      <c r="E37" t="s">
        <v>410</v>
      </c>
      <c r="F37" s="4">
        <v>41886</v>
      </c>
      <c r="G37" s="19">
        <v>272</v>
      </c>
      <c r="H37" s="33">
        <v>2.9976851851851848E-3</v>
      </c>
      <c r="I37" t="s">
        <v>45</v>
      </c>
      <c r="J37" s="23"/>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row>
    <row r="38" spans="1:81" s="56" customFormat="1" ht="30" x14ac:dyDescent="0.25">
      <c r="A38" s="41">
        <v>37</v>
      </c>
      <c r="B38" t="s">
        <v>425</v>
      </c>
      <c r="C38" s="12" t="s">
        <v>411</v>
      </c>
      <c r="D38" t="s">
        <v>285</v>
      </c>
      <c r="E38" t="s">
        <v>412</v>
      </c>
      <c r="F38" s="4">
        <v>40476</v>
      </c>
      <c r="G38" s="19">
        <v>259</v>
      </c>
      <c r="H38" s="33">
        <v>1.3194444444444443E-3</v>
      </c>
      <c r="I38" t="s">
        <v>346</v>
      </c>
      <c r="J38" s="23"/>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row>
    <row r="39" spans="1:81" s="56" customFormat="1" x14ac:dyDescent="0.25">
      <c r="A39" s="42">
        <v>38</v>
      </c>
      <c r="B39" t="s">
        <v>426</v>
      </c>
      <c r="C39" s="12" t="s">
        <v>413</v>
      </c>
      <c r="D39" t="s">
        <v>285</v>
      </c>
      <c r="E39" t="s">
        <v>414</v>
      </c>
      <c r="F39" s="4">
        <v>41024</v>
      </c>
      <c r="G39" s="19">
        <v>255</v>
      </c>
      <c r="H39" s="33">
        <v>9.2592592592592585E-4</v>
      </c>
      <c r="I39" t="s">
        <v>346</v>
      </c>
      <c r="J39" s="23"/>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row>
    <row r="40" spans="1:81" s="56" customFormat="1" ht="29.25" customHeight="1" x14ac:dyDescent="0.25">
      <c r="A40" s="41">
        <v>39</v>
      </c>
      <c r="B40" s="29" t="s">
        <v>779</v>
      </c>
      <c r="C40" s="29" t="s">
        <v>327</v>
      </c>
      <c r="D40" s="29" t="s">
        <v>277</v>
      </c>
      <c r="E40" s="29" t="s">
        <v>801</v>
      </c>
      <c r="F40" s="31">
        <v>40668</v>
      </c>
      <c r="G40" s="38">
        <v>252</v>
      </c>
      <c r="H40" s="35">
        <v>1.5046296296296294E-3</v>
      </c>
      <c r="I40" s="29" t="s">
        <v>45</v>
      </c>
      <c r="J40" s="23"/>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row>
    <row r="41" spans="1:81" s="56" customFormat="1" ht="29.25" customHeight="1" x14ac:dyDescent="0.25">
      <c r="A41" s="42">
        <v>40</v>
      </c>
      <c r="B41" t="s">
        <v>483</v>
      </c>
      <c r="C41" s="12" t="s">
        <v>427</v>
      </c>
      <c r="D41" t="s">
        <v>285</v>
      </c>
      <c r="E41" t="s">
        <v>439</v>
      </c>
      <c r="F41" s="4">
        <v>40863</v>
      </c>
      <c r="G41" s="19">
        <v>251</v>
      </c>
      <c r="H41" s="33">
        <v>2.8240740740740739E-3</v>
      </c>
      <c r="I41" t="s">
        <v>346</v>
      </c>
      <c r="J41" s="23"/>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row>
    <row r="42" spans="1:81" s="56" customFormat="1" ht="29.25" customHeight="1" x14ac:dyDescent="0.25">
      <c r="A42" s="41">
        <v>41</v>
      </c>
      <c r="B42" t="s">
        <v>484</v>
      </c>
      <c r="C42" s="12" t="s">
        <v>428</v>
      </c>
      <c r="D42" t="s">
        <v>285</v>
      </c>
      <c r="E42" t="s">
        <v>440</v>
      </c>
      <c r="F42" s="4">
        <v>41024</v>
      </c>
      <c r="G42" s="19">
        <v>247</v>
      </c>
      <c r="H42" s="33">
        <v>8.6805555555555551E-4</v>
      </c>
      <c r="I42" t="s">
        <v>346</v>
      </c>
      <c r="J42" s="23"/>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row>
    <row r="43" spans="1:81" s="56" customFormat="1" ht="30" x14ac:dyDescent="0.25">
      <c r="A43" s="42">
        <v>42</v>
      </c>
      <c r="B43" t="s">
        <v>599</v>
      </c>
      <c r="C43" s="12" t="s">
        <v>623</v>
      </c>
      <c r="D43" t="s">
        <v>250</v>
      </c>
      <c r="E43" t="s">
        <v>642</v>
      </c>
      <c r="F43" s="4">
        <v>42229</v>
      </c>
      <c r="G43" s="19">
        <v>220</v>
      </c>
      <c r="H43" s="33">
        <v>1.8750000000000001E-3</v>
      </c>
      <c r="I43" t="s">
        <v>48</v>
      </c>
      <c r="J43" s="23"/>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row>
    <row r="44" spans="1:81" s="56" customFormat="1" ht="29.25" customHeight="1" x14ac:dyDescent="0.25">
      <c r="A44" s="41">
        <v>43</v>
      </c>
      <c r="B44" t="s">
        <v>485</v>
      </c>
      <c r="C44" s="12" t="s">
        <v>429</v>
      </c>
      <c r="D44" t="s">
        <v>285</v>
      </c>
      <c r="E44" t="s">
        <v>441</v>
      </c>
      <c r="F44" s="4">
        <v>41024</v>
      </c>
      <c r="G44" s="19">
        <v>204</v>
      </c>
      <c r="H44" s="33">
        <v>7.8703703703703705E-4</v>
      </c>
      <c r="I44" t="s">
        <v>346</v>
      </c>
      <c r="J44" s="23"/>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row>
    <row r="45" spans="1:81" s="56" customFormat="1" ht="29.25" customHeight="1" x14ac:dyDescent="0.25">
      <c r="A45" s="42">
        <v>44</v>
      </c>
      <c r="B45" t="s">
        <v>486</v>
      </c>
      <c r="C45" s="12" t="s">
        <v>430</v>
      </c>
      <c r="D45" t="s">
        <v>285</v>
      </c>
      <c r="E45" t="s">
        <v>442</v>
      </c>
      <c r="F45" s="4">
        <v>40490</v>
      </c>
      <c r="G45" s="19">
        <v>198</v>
      </c>
      <c r="H45" s="33">
        <v>1.1342592592592591E-3</v>
      </c>
      <c r="I45" t="s">
        <v>346</v>
      </c>
      <c r="J45" s="23"/>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row>
    <row r="46" spans="1:81" s="56" customFormat="1" ht="29.25" customHeight="1" x14ac:dyDescent="0.25">
      <c r="A46" s="41">
        <v>45</v>
      </c>
      <c r="B46" s="29" t="s">
        <v>780</v>
      </c>
      <c r="C46" s="29" t="s">
        <v>791</v>
      </c>
      <c r="D46" s="29" t="s">
        <v>277</v>
      </c>
      <c r="E46" s="29" t="s">
        <v>802</v>
      </c>
      <c r="F46" s="31">
        <v>40322</v>
      </c>
      <c r="G46" s="38">
        <v>195</v>
      </c>
      <c r="H46" s="35">
        <v>3.472222222222222E-3</v>
      </c>
      <c r="I46" s="29" t="s">
        <v>45</v>
      </c>
      <c r="J46" s="23"/>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row>
    <row r="47" spans="1:81" s="56" customFormat="1" ht="30" x14ac:dyDescent="0.25">
      <c r="A47" s="42">
        <v>46</v>
      </c>
      <c r="B47" t="s">
        <v>487</v>
      </c>
      <c r="C47" s="12" t="s">
        <v>431</v>
      </c>
      <c r="D47" t="s">
        <v>285</v>
      </c>
      <c r="E47" t="s">
        <v>443</v>
      </c>
      <c r="F47" s="4">
        <v>40443</v>
      </c>
      <c r="G47" s="19">
        <v>195</v>
      </c>
      <c r="H47" s="33">
        <v>6.4814814814814813E-4</v>
      </c>
      <c r="I47" t="s">
        <v>346</v>
      </c>
      <c r="J47" s="23"/>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row>
    <row r="48" spans="1:81" s="56" customFormat="1" ht="29.25" customHeight="1" x14ac:dyDescent="0.25">
      <c r="A48" s="41">
        <v>47</v>
      </c>
      <c r="B48" s="29" t="s">
        <v>600</v>
      </c>
      <c r="C48" s="12" t="s">
        <v>624</v>
      </c>
      <c r="D48" t="s">
        <v>250</v>
      </c>
      <c r="E48" t="s">
        <v>643</v>
      </c>
      <c r="F48" s="4">
        <v>41663</v>
      </c>
      <c r="G48" s="19">
        <v>194</v>
      </c>
      <c r="H48" s="33">
        <v>1.4699074074074074E-3</v>
      </c>
      <c r="I48" t="s">
        <v>48</v>
      </c>
      <c r="J48" s="23"/>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row>
    <row r="49" spans="1:81" s="56" customFormat="1" x14ac:dyDescent="0.25">
      <c r="A49" s="42">
        <v>48</v>
      </c>
      <c r="B49" t="s">
        <v>488</v>
      </c>
      <c r="C49" s="12" t="s">
        <v>432</v>
      </c>
      <c r="D49" t="s">
        <v>285</v>
      </c>
      <c r="E49" t="s">
        <v>444</v>
      </c>
      <c r="F49" s="4">
        <v>40709</v>
      </c>
      <c r="G49" s="19">
        <v>194</v>
      </c>
      <c r="H49" s="33">
        <v>4.6180555555555558E-3</v>
      </c>
      <c r="I49" t="s">
        <v>346</v>
      </c>
      <c r="J49" s="23"/>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row>
    <row r="50" spans="1:81" s="56" customFormat="1" ht="26.25" customHeight="1" x14ac:dyDescent="0.25">
      <c r="A50" s="41">
        <v>49</v>
      </c>
      <c r="B50" s="29" t="s">
        <v>665</v>
      </c>
      <c r="C50" s="29" t="s">
        <v>674</v>
      </c>
      <c r="D50" s="29" t="s">
        <v>233</v>
      </c>
      <c r="E50" s="20" t="s">
        <v>684</v>
      </c>
      <c r="F50" s="31">
        <v>42450</v>
      </c>
      <c r="G50" s="38">
        <v>174</v>
      </c>
      <c r="H50" s="35">
        <v>5.0393518518518511E-2</v>
      </c>
      <c r="I50" s="29" t="s">
        <v>45</v>
      </c>
      <c r="J50" s="23"/>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row>
    <row r="51" spans="1:81" s="55" customFormat="1" ht="30" x14ac:dyDescent="0.25">
      <c r="A51" s="42">
        <v>50</v>
      </c>
      <c r="B51" t="s">
        <v>601</v>
      </c>
      <c r="C51" s="12" t="s">
        <v>625</v>
      </c>
      <c r="D51" t="s">
        <v>250</v>
      </c>
      <c r="E51" t="s">
        <v>644</v>
      </c>
      <c r="F51" s="4">
        <v>42353</v>
      </c>
      <c r="G51" s="19">
        <v>172</v>
      </c>
      <c r="H51" s="33">
        <v>2.9861111111111113E-3</v>
      </c>
      <c r="I51" t="s">
        <v>48</v>
      </c>
      <c r="J51" s="46"/>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row>
    <row r="52" spans="1:81" s="55" customFormat="1" ht="60" x14ac:dyDescent="0.25">
      <c r="A52" s="41">
        <v>51</v>
      </c>
      <c r="B52" t="s">
        <v>489</v>
      </c>
      <c r="C52" s="12" t="s">
        <v>433</v>
      </c>
      <c r="D52" t="s">
        <v>285</v>
      </c>
      <c r="E52" t="s">
        <v>445</v>
      </c>
      <c r="F52" s="4">
        <v>41402</v>
      </c>
      <c r="G52" s="19">
        <v>172</v>
      </c>
      <c r="H52" s="33">
        <v>7.0601851851851847E-4</v>
      </c>
      <c r="I52" t="s">
        <v>45</v>
      </c>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row>
    <row r="53" spans="1:81" s="55" customFormat="1" ht="30" x14ac:dyDescent="0.25">
      <c r="A53" s="55">
        <v>52</v>
      </c>
      <c r="B53" s="55" t="s">
        <v>490</v>
      </c>
      <c r="C53" s="61" t="s">
        <v>434</v>
      </c>
      <c r="D53" s="55" t="s">
        <v>285</v>
      </c>
      <c r="E53" s="55" t="s">
        <v>446</v>
      </c>
      <c r="F53" s="62">
        <v>42199</v>
      </c>
      <c r="G53" s="63">
        <v>172</v>
      </c>
      <c r="H53" s="64">
        <v>0.18989583333333335</v>
      </c>
      <c r="I53" s="55" t="s">
        <v>45</v>
      </c>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row>
    <row r="54" spans="1:81" ht="45" x14ac:dyDescent="0.25">
      <c r="A54" s="39">
        <v>53</v>
      </c>
      <c r="B54" s="29" t="s">
        <v>602</v>
      </c>
      <c r="C54" s="12" t="s">
        <v>626</v>
      </c>
      <c r="D54" t="s">
        <v>250</v>
      </c>
      <c r="E54" t="s">
        <v>645</v>
      </c>
      <c r="F54" s="4">
        <v>41311</v>
      </c>
      <c r="G54" s="19">
        <v>168</v>
      </c>
      <c r="H54" s="33">
        <v>2.3298611111111107E-2</v>
      </c>
      <c r="I54" t="s">
        <v>48</v>
      </c>
    </row>
    <row r="55" spans="1:81" ht="45" x14ac:dyDescent="0.25">
      <c r="A55" s="40">
        <v>54</v>
      </c>
      <c r="B55" t="s">
        <v>603</v>
      </c>
      <c r="C55" s="12" t="s">
        <v>627</v>
      </c>
      <c r="D55" t="s">
        <v>250</v>
      </c>
      <c r="E55" s="5" t="s">
        <v>647</v>
      </c>
      <c r="F55" s="4">
        <v>42478</v>
      </c>
      <c r="G55" s="19">
        <v>167</v>
      </c>
      <c r="H55" s="33">
        <v>6.3773148148148148E-3</v>
      </c>
      <c r="I55" t="s">
        <v>346</v>
      </c>
    </row>
    <row r="56" spans="1:81" x14ac:dyDescent="0.25">
      <c r="A56" s="39">
        <v>55</v>
      </c>
      <c r="B56" t="s">
        <v>491</v>
      </c>
      <c r="C56" s="12" t="s">
        <v>435</v>
      </c>
      <c r="D56" t="s">
        <v>285</v>
      </c>
      <c r="E56" s="5" t="s">
        <v>447</v>
      </c>
      <c r="F56" s="4">
        <v>41024</v>
      </c>
      <c r="G56" s="19">
        <v>167</v>
      </c>
      <c r="H56" s="33">
        <v>8.2175925925925917E-4</v>
      </c>
      <c r="I56" t="s">
        <v>346</v>
      </c>
    </row>
    <row r="57" spans="1:81" ht="30" x14ac:dyDescent="0.25">
      <c r="A57" s="40">
        <v>56</v>
      </c>
      <c r="B57" s="29" t="s">
        <v>604</v>
      </c>
      <c r="C57" s="12" t="s">
        <v>628</v>
      </c>
      <c r="D57" t="s">
        <v>250</v>
      </c>
      <c r="E57" s="5" t="s">
        <v>648</v>
      </c>
      <c r="F57" s="4">
        <v>41248</v>
      </c>
      <c r="G57" s="19">
        <v>166</v>
      </c>
      <c r="H57" s="33">
        <v>6.1921296296296299E-3</v>
      </c>
      <c r="I57" t="s">
        <v>649</v>
      </c>
    </row>
    <row r="58" spans="1:81" ht="30" x14ac:dyDescent="0.25">
      <c r="A58" s="39">
        <v>57</v>
      </c>
      <c r="B58" s="29" t="s">
        <v>666</v>
      </c>
      <c r="C58" s="29" t="s">
        <v>675</v>
      </c>
      <c r="D58" s="29" t="s">
        <v>233</v>
      </c>
      <c r="E58" s="29" t="s">
        <v>685</v>
      </c>
      <c r="F58" s="31">
        <v>41695</v>
      </c>
      <c r="G58" s="38">
        <v>164</v>
      </c>
      <c r="H58" s="35">
        <v>3.5416666666666665E-3</v>
      </c>
      <c r="I58" s="29" t="s">
        <v>346</v>
      </c>
    </row>
    <row r="59" spans="1:81" ht="30" x14ac:dyDescent="0.25">
      <c r="A59" s="40">
        <v>58</v>
      </c>
      <c r="B59" t="s">
        <v>605</v>
      </c>
      <c r="C59" s="12" t="s">
        <v>629</v>
      </c>
      <c r="D59" t="s">
        <v>250</v>
      </c>
      <c r="E59" t="s">
        <v>650</v>
      </c>
      <c r="F59" s="4">
        <v>40673</v>
      </c>
      <c r="G59" s="19">
        <v>161</v>
      </c>
      <c r="H59" s="33">
        <v>5.5555555555555556E-4</v>
      </c>
      <c r="I59" t="s">
        <v>51</v>
      </c>
      <c r="J59" s="46"/>
    </row>
    <row r="60" spans="1:81" x14ac:dyDescent="0.25">
      <c r="A60" s="56">
        <v>59</v>
      </c>
      <c r="B60" s="55" t="s">
        <v>492</v>
      </c>
      <c r="C60" s="61" t="s">
        <v>436</v>
      </c>
      <c r="D60" s="55" t="s">
        <v>285</v>
      </c>
      <c r="E60" s="55" t="s">
        <v>448</v>
      </c>
      <c r="F60" s="62">
        <v>41962</v>
      </c>
      <c r="G60" s="63">
        <v>161</v>
      </c>
      <c r="H60" s="64">
        <v>0.13532407407407407</v>
      </c>
      <c r="I60" s="55" t="s">
        <v>45</v>
      </c>
    </row>
    <row r="61" spans="1:81" ht="42" customHeight="1" x14ac:dyDescent="0.25">
      <c r="A61" s="40">
        <v>60</v>
      </c>
      <c r="B61" t="s">
        <v>493</v>
      </c>
      <c r="C61" s="12" t="s">
        <v>437</v>
      </c>
      <c r="D61" t="s">
        <v>285</v>
      </c>
      <c r="E61" t="s">
        <v>449</v>
      </c>
      <c r="F61" s="4">
        <v>40521</v>
      </c>
      <c r="G61" s="19">
        <v>160</v>
      </c>
      <c r="H61" s="33">
        <v>2.1759259259259258E-3</v>
      </c>
      <c r="I61" t="s">
        <v>346</v>
      </c>
    </row>
    <row r="62" spans="1:81" ht="45" x14ac:dyDescent="0.25">
      <c r="A62" s="56">
        <v>61</v>
      </c>
      <c r="B62" s="55" t="s">
        <v>494</v>
      </c>
      <c r="C62" s="61" t="s">
        <v>438</v>
      </c>
      <c r="D62" s="55" t="s">
        <v>285</v>
      </c>
      <c r="E62" s="55" t="s">
        <v>450</v>
      </c>
      <c r="F62" s="62">
        <v>42409</v>
      </c>
      <c r="G62" s="63">
        <v>153</v>
      </c>
      <c r="H62" s="64">
        <v>0.10746527777777777</v>
      </c>
      <c r="I62" s="55" t="s">
        <v>45</v>
      </c>
      <c r="J62" s="46"/>
    </row>
    <row r="63" spans="1:81" ht="30" x14ac:dyDescent="0.25">
      <c r="A63" s="40">
        <v>62</v>
      </c>
      <c r="B63" t="s">
        <v>495</v>
      </c>
      <c r="C63" s="12" t="s">
        <v>451</v>
      </c>
      <c r="D63" t="s">
        <v>285</v>
      </c>
      <c r="E63" t="s">
        <v>467</v>
      </c>
      <c r="F63" s="4">
        <v>40878</v>
      </c>
      <c r="G63" s="19">
        <v>152</v>
      </c>
      <c r="H63" s="33">
        <v>9.3750000000000007E-4</v>
      </c>
      <c r="I63" t="s">
        <v>346</v>
      </c>
    </row>
    <row r="64" spans="1:81" x14ac:dyDescent="0.25">
      <c r="A64" s="56">
        <v>63</v>
      </c>
      <c r="B64" s="55" t="s">
        <v>496</v>
      </c>
      <c r="C64" s="61" t="s">
        <v>452</v>
      </c>
      <c r="D64" s="55" t="s">
        <v>285</v>
      </c>
      <c r="E64" s="55" t="s">
        <v>468</v>
      </c>
      <c r="F64" s="62">
        <v>41948</v>
      </c>
      <c r="G64" s="63">
        <v>149</v>
      </c>
      <c r="H64" s="64">
        <v>0.23212962962962966</v>
      </c>
      <c r="I64" s="55" t="s">
        <v>45</v>
      </c>
    </row>
    <row r="65" spans="1:10" ht="45" x14ac:dyDescent="0.25">
      <c r="A65" s="40">
        <v>64</v>
      </c>
      <c r="B65" t="s">
        <v>613</v>
      </c>
      <c r="C65" s="12" t="s">
        <v>326</v>
      </c>
      <c r="D65" t="s">
        <v>273</v>
      </c>
      <c r="E65" t="s">
        <v>658</v>
      </c>
      <c r="F65" s="4">
        <v>41939</v>
      </c>
      <c r="G65" s="19">
        <v>147</v>
      </c>
      <c r="H65" s="33">
        <v>2.8240740740740739E-3</v>
      </c>
      <c r="I65" t="s">
        <v>346</v>
      </c>
    </row>
    <row r="66" spans="1:10" ht="30" x14ac:dyDescent="0.25">
      <c r="A66" s="39">
        <v>65</v>
      </c>
      <c r="B66" t="s">
        <v>497</v>
      </c>
      <c r="C66" s="12" t="s">
        <v>453</v>
      </c>
      <c r="D66" t="s">
        <v>285</v>
      </c>
      <c r="E66" t="s">
        <v>469</v>
      </c>
      <c r="F66" s="4">
        <v>40462</v>
      </c>
      <c r="G66" s="19">
        <v>147</v>
      </c>
      <c r="H66" s="33">
        <v>8.1018518518518516E-4</v>
      </c>
      <c r="I66" t="s">
        <v>346</v>
      </c>
    </row>
    <row r="67" spans="1:10" ht="45" x14ac:dyDescent="0.25">
      <c r="A67" s="40">
        <v>66</v>
      </c>
      <c r="B67" s="29" t="s">
        <v>606</v>
      </c>
      <c r="C67" s="12" t="s">
        <v>630</v>
      </c>
      <c r="D67" t="s">
        <v>250</v>
      </c>
      <c r="E67" t="s">
        <v>651</v>
      </c>
      <c r="F67" s="4">
        <v>40091</v>
      </c>
      <c r="G67" s="19">
        <v>141</v>
      </c>
      <c r="H67" s="33">
        <v>6.122685185185185E-3</v>
      </c>
      <c r="I67" t="s">
        <v>346</v>
      </c>
    </row>
    <row r="68" spans="1:10" x14ac:dyDescent="0.25">
      <c r="A68" s="56">
        <v>67</v>
      </c>
      <c r="B68" s="55" t="s">
        <v>498</v>
      </c>
      <c r="C68" s="61" t="s">
        <v>454</v>
      </c>
      <c r="D68" s="55" t="s">
        <v>285</v>
      </c>
      <c r="E68" s="55" t="s">
        <v>470</v>
      </c>
      <c r="F68" s="62">
        <v>42018</v>
      </c>
      <c r="G68" s="63">
        <v>135</v>
      </c>
      <c r="H68" s="64">
        <v>0.22998842592592594</v>
      </c>
      <c r="I68" s="55" t="s">
        <v>45</v>
      </c>
      <c r="J68" s="54"/>
    </row>
    <row r="69" spans="1:10" ht="30" x14ac:dyDescent="0.25">
      <c r="A69" s="40">
        <v>68</v>
      </c>
      <c r="B69" s="29" t="s">
        <v>781</v>
      </c>
      <c r="C69" s="29" t="s">
        <v>792</v>
      </c>
      <c r="D69" s="29" t="s">
        <v>277</v>
      </c>
      <c r="E69" s="29" t="s">
        <v>803</v>
      </c>
      <c r="F69" s="31">
        <v>41050</v>
      </c>
      <c r="G69" s="38">
        <v>130</v>
      </c>
      <c r="H69" s="35">
        <v>5.7638888888888887E-3</v>
      </c>
      <c r="I69" s="29" t="s">
        <v>45</v>
      </c>
    </row>
    <row r="70" spans="1:10" ht="30" x14ac:dyDescent="0.25">
      <c r="A70" s="56">
        <v>69</v>
      </c>
      <c r="B70" s="56" t="s">
        <v>667</v>
      </c>
      <c r="C70" s="56" t="s">
        <v>676</v>
      </c>
      <c r="D70" s="56" t="s">
        <v>233</v>
      </c>
      <c r="E70" s="57" t="s">
        <v>686</v>
      </c>
      <c r="F70" s="58">
        <v>42084</v>
      </c>
      <c r="G70" s="59">
        <v>129</v>
      </c>
      <c r="H70" s="60">
        <v>2.34375E-2</v>
      </c>
      <c r="I70" s="56" t="s">
        <v>45</v>
      </c>
      <c r="J70" s="46"/>
    </row>
    <row r="71" spans="1:10" x14ac:dyDescent="0.25">
      <c r="A71" s="40">
        <v>70</v>
      </c>
      <c r="B71" t="s">
        <v>499</v>
      </c>
      <c r="C71" s="12" t="s">
        <v>455</v>
      </c>
      <c r="D71" t="s">
        <v>285</v>
      </c>
      <c r="E71" t="s">
        <v>471</v>
      </c>
      <c r="F71" s="4">
        <v>41024</v>
      </c>
      <c r="G71" s="19">
        <v>127</v>
      </c>
      <c r="H71" s="33">
        <v>6.3657407407407402E-4</v>
      </c>
      <c r="I71" t="s">
        <v>346</v>
      </c>
      <c r="J71" s="46"/>
    </row>
    <row r="72" spans="1:10" ht="45" x14ac:dyDescent="0.25">
      <c r="A72" s="56">
        <v>71</v>
      </c>
      <c r="B72" s="55" t="s">
        <v>500</v>
      </c>
      <c r="C72" s="61" t="s">
        <v>456</v>
      </c>
      <c r="D72" s="55" t="s">
        <v>285</v>
      </c>
      <c r="E72" s="55" t="s">
        <v>472</v>
      </c>
      <c r="F72" s="62">
        <v>42060</v>
      </c>
      <c r="G72" s="63">
        <v>127</v>
      </c>
      <c r="H72" s="64">
        <v>7.2268518518518524E-2</v>
      </c>
      <c r="I72" s="55" t="s">
        <v>45</v>
      </c>
    </row>
    <row r="73" spans="1:10" ht="30" x14ac:dyDescent="0.25">
      <c r="A73" s="40">
        <v>72</v>
      </c>
      <c r="B73" t="s">
        <v>501</v>
      </c>
      <c r="C73" s="12" t="s">
        <v>457</v>
      </c>
      <c r="D73" t="s">
        <v>285</v>
      </c>
      <c r="E73" t="s">
        <v>473</v>
      </c>
      <c r="F73" s="4">
        <v>40569</v>
      </c>
      <c r="G73" s="19">
        <v>123</v>
      </c>
      <c r="H73" s="33">
        <v>6.3657407407407402E-4</v>
      </c>
      <c r="I73" t="s">
        <v>346</v>
      </c>
    </row>
    <row r="74" spans="1:10" ht="30" x14ac:dyDescent="0.25">
      <c r="A74" s="56">
        <v>73</v>
      </c>
      <c r="B74" s="55" t="s">
        <v>502</v>
      </c>
      <c r="C74" s="61" t="s">
        <v>458</v>
      </c>
      <c r="D74" s="55" t="s">
        <v>285</v>
      </c>
      <c r="E74" s="55" t="s">
        <v>474</v>
      </c>
      <c r="F74" s="62">
        <v>42109</v>
      </c>
      <c r="G74" s="63">
        <v>120</v>
      </c>
      <c r="H74" s="64">
        <v>0.20929398148148148</v>
      </c>
      <c r="I74" s="55" t="s">
        <v>45</v>
      </c>
      <c r="J74" s="46"/>
    </row>
    <row r="75" spans="1:10" ht="30" x14ac:dyDescent="0.25">
      <c r="A75" s="55">
        <v>74</v>
      </c>
      <c r="B75" s="55" t="s">
        <v>503</v>
      </c>
      <c r="C75" s="61" t="s">
        <v>459</v>
      </c>
      <c r="D75" s="55" t="s">
        <v>285</v>
      </c>
      <c r="E75" s="55" t="s">
        <v>475</v>
      </c>
      <c r="F75" s="62">
        <v>42102</v>
      </c>
      <c r="G75" s="63">
        <v>119</v>
      </c>
      <c r="H75" s="64">
        <v>0.2522800925925926</v>
      </c>
      <c r="I75" s="55" t="s">
        <v>45</v>
      </c>
    </row>
    <row r="76" spans="1:10" ht="27" customHeight="1" x14ac:dyDescent="0.25">
      <c r="A76" s="39">
        <v>75</v>
      </c>
      <c r="B76" s="29" t="s">
        <v>736</v>
      </c>
      <c r="C76" s="29" t="s">
        <v>750</v>
      </c>
      <c r="D76" s="29" t="s">
        <v>271</v>
      </c>
      <c r="E76" s="29" t="s">
        <v>765</v>
      </c>
      <c r="F76" s="31">
        <v>40884</v>
      </c>
      <c r="G76" s="38">
        <v>114</v>
      </c>
      <c r="H76" s="35">
        <v>3.2870370370370367E-3</v>
      </c>
      <c r="I76" s="29" t="s">
        <v>346</v>
      </c>
    </row>
    <row r="77" spans="1:10" ht="30" x14ac:dyDescent="0.25">
      <c r="A77" s="40">
        <v>76</v>
      </c>
      <c r="B77" s="29" t="s">
        <v>782</v>
      </c>
      <c r="C77" s="29" t="s">
        <v>328</v>
      </c>
      <c r="D77" s="29" t="s">
        <v>277</v>
      </c>
      <c r="E77" s="29" t="s">
        <v>804</v>
      </c>
      <c r="F77" s="31">
        <v>41530</v>
      </c>
      <c r="G77" s="38">
        <v>113</v>
      </c>
      <c r="H77" s="35">
        <v>2.2222222222222222E-3</v>
      </c>
      <c r="I77" s="29" t="s">
        <v>45</v>
      </c>
    </row>
    <row r="78" spans="1:10" ht="45" x14ac:dyDescent="0.25">
      <c r="A78" s="56">
        <v>77</v>
      </c>
      <c r="B78" s="55" t="s">
        <v>504</v>
      </c>
      <c r="C78" s="61" t="s">
        <v>460</v>
      </c>
      <c r="D78" s="55" t="s">
        <v>285</v>
      </c>
      <c r="E78" s="55" t="s">
        <v>476</v>
      </c>
      <c r="F78" s="62">
        <v>42061</v>
      </c>
      <c r="G78" s="63">
        <v>112</v>
      </c>
      <c r="H78" s="64">
        <v>0.16401620370370371</v>
      </c>
      <c r="I78" s="55" t="s">
        <v>45</v>
      </c>
      <c r="J78" s="46"/>
    </row>
    <row r="79" spans="1:10" x14ac:dyDescent="0.25">
      <c r="A79" s="55">
        <v>78</v>
      </c>
      <c r="B79" s="55" t="s">
        <v>505</v>
      </c>
      <c r="C79" s="61" t="s">
        <v>461</v>
      </c>
      <c r="D79" s="55" t="s">
        <v>285</v>
      </c>
      <c r="E79" s="55" t="s">
        <v>477</v>
      </c>
      <c r="F79" s="62">
        <v>41722</v>
      </c>
      <c r="G79" s="63">
        <v>110</v>
      </c>
      <c r="H79" s="64">
        <v>7.8194444444444441E-2</v>
      </c>
      <c r="I79" s="55" t="s">
        <v>45</v>
      </c>
      <c r="J79" s="46"/>
    </row>
    <row r="80" spans="1:10" ht="45" x14ac:dyDescent="0.25">
      <c r="A80" s="56">
        <v>79</v>
      </c>
      <c r="B80" s="55" t="s">
        <v>506</v>
      </c>
      <c r="C80" s="61" t="s">
        <v>462</v>
      </c>
      <c r="D80" s="55" t="s">
        <v>285</v>
      </c>
      <c r="E80" s="55" t="s">
        <v>478</v>
      </c>
      <c r="F80" s="62">
        <v>42381</v>
      </c>
      <c r="G80" s="63">
        <v>108</v>
      </c>
      <c r="H80" s="64">
        <v>0.21065972222222221</v>
      </c>
      <c r="I80" s="55" t="s">
        <v>45</v>
      </c>
      <c r="J80" s="46"/>
    </row>
    <row r="81" spans="1:10" x14ac:dyDescent="0.25">
      <c r="A81" s="55">
        <v>80</v>
      </c>
      <c r="B81" s="55" t="s">
        <v>507</v>
      </c>
      <c r="C81" s="61" t="s">
        <v>463</v>
      </c>
      <c r="D81" s="55" t="s">
        <v>285</v>
      </c>
      <c r="E81" s="55" t="s">
        <v>479</v>
      </c>
      <c r="F81" s="62">
        <v>41943</v>
      </c>
      <c r="G81" s="63">
        <v>107</v>
      </c>
      <c r="H81" s="64">
        <v>0.17680555555555555</v>
      </c>
      <c r="I81" s="55" t="s">
        <v>45</v>
      </c>
      <c r="J81" s="46"/>
    </row>
    <row r="82" spans="1:10" ht="30" x14ac:dyDescent="0.25">
      <c r="A82" s="39">
        <v>81</v>
      </c>
      <c r="B82" t="s">
        <v>607</v>
      </c>
      <c r="C82" s="12" t="s">
        <v>631</v>
      </c>
      <c r="D82" t="s">
        <v>250</v>
      </c>
      <c r="E82" t="s">
        <v>652</v>
      </c>
      <c r="F82" s="4">
        <v>40990</v>
      </c>
      <c r="G82" s="19">
        <v>106</v>
      </c>
      <c r="H82" s="33">
        <v>1.1805555555555556E-3</v>
      </c>
      <c r="I82" t="s">
        <v>649</v>
      </c>
      <c r="J82" s="46"/>
    </row>
    <row r="83" spans="1:10" x14ac:dyDescent="0.25">
      <c r="A83" s="55">
        <v>82</v>
      </c>
      <c r="B83" s="55" t="s">
        <v>508</v>
      </c>
      <c r="C83" s="61" t="s">
        <v>464</v>
      </c>
      <c r="D83" s="55" t="s">
        <v>285</v>
      </c>
      <c r="E83" s="65" t="s">
        <v>480</v>
      </c>
      <c r="F83" s="62">
        <v>41557</v>
      </c>
      <c r="G83" s="63">
        <v>106</v>
      </c>
      <c r="H83" s="64">
        <v>4.8252314814814817E-2</v>
      </c>
      <c r="I83" s="55" t="s">
        <v>45</v>
      </c>
    </row>
    <row r="84" spans="1:10" x14ac:dyDescent="0.25">
      <c r="A84" s="39">
        <v>83</v>
      </c>
      <c r="B84" s="29" t="s">
        <v>783</v>
      </c>
      <c r="C84" s="29" t="s">
        <v>793</v>
      </c>
      <c r="D84" s="29" t="s">
        <v>277</v>
      </c>
      <c r="E84" s="29" t="s">
        <v>805</v>
      </c>
      <c r="F84" s="31">
        <v>41033</v>
      </c>
      <c r="G84" s="38">
        <v>104</v>
      </c>
      <c r="H84" s="35">
        <v>2.1990740740740742E-3</v>
      </c>
      <c r="I84" s="29" t="s">
        <v>45</v>
      </c>
    </row>
    <row r="85" spans="1:10" ht="60" x14ac:dyDescent="0.25">
      <c r="A85" s="40">
        <v>84</v>
      </c>
      <c r="B85" s="29" t="s">
        <v>696</v>
      </c>
      <c r="C85" s="29" t="s">
        <v>323</v>
      </c>
      <c r="D85" s="29" t="s">
        <v>255</v>
      </c>
      <c r="E85" s="29" t="s">
        <v>717</v>
      </c>
      <c r="F85" s="31">
        <v>42423</v>
      </c>
      <c r="G85" s="38">
        <v>103</v>
      </c>
      <c r="H85" s="35">
        <v>4.3611111111111107E-2</v>
      </c>
      <c r="I85" s="29" t="s">
        <v>346</v>
      </c>
      <c r="J85" s="46"/>
    </row>
    <row r="86" spans="1:10" ht="30" x14ac:dyDescent="0.25">
      <c r="A86" s="56">
        <v>85</v>
      </c>
      <c r="B86" s="55" t="s">
        <v>509</v>
      </c>
      <c r="C86" s="61" t="s">
        <v>465</v>
      </c>
      <c r="D86" s="55" t="s">
        <v>285</v>
      </c>
      <c r="E86" s="55" t="s">
        <v>481</v>
      </c>
      <c r="F86" s="62">
        <v>42179</v>
      </c>
      <c r="G86" s="63">
        <v>103</v>
      </c>
      <c r="H86" s="64">
        <v>0.15859953703703702</v>
      </c>
      <c r="I86" s="55" t="s">
        <v>45</v>
      </c>
    </row>
    <row r="87" spans="1:10" ht="30" x14ac:dyDescent="0.25">
      <c r="A87" s="40">
        <v>86</v>
      </c>
      <c r="B87" s="29" t="s">
        <v>608</v>
      </c>
      <c r="C87" s="12" t="s">
        <v>632</v>
      </c>
      <c r="D87" t="s">
        <v>250</v>
      </c>
      <c r="E87" t="s">
        <v>653</v>
      </c>
      <c r="F87" s="4">
        <v>40773</v>
      </c>
      <c r="G87" s="19">
        <v>101</v>
      </c>
      <c r="H87" s="33">
        <v>1.0069444444444444E-3</v>
      </c>
      <c r="I87" t="s">
        <v>649</v>
      </c>
      <c r="J87" s="46"/>
    </row>
    <row r="88" spans="1:10" ht="30" x14ac:dyDescent="0.25">
      <c r="A88" s="39">
        <v>87</v>
      </c>
      <c r="B88" t="s">
        <v>609</v>
      </c>
      <c r="C88" s="12" t="s">
        <v>631</v>
      </c>
      <c r="D88" t="s">
        <v>250</v>
      </c>
      <c r="E88" t="s">
        <v>653</v>
      </c>
      <c r="F88" s="4">
        <v>40624</v>
      </c>
      <c r="G88" s="19">
        <v>101</v>
      </c>
      <c r="H88" s="33">
        <v>9.3750000000000007E-4</v>
      </c>
      <c r="I88" s="4" t="s">
        <v>649</v>
      </c>
      <c r="J88" s="46"/>
    </row>
    <row r="89" spans="1:10" x14ac:dyDescent="0.25">
      <c r="A89" s="55">
        <v>88</v>
      </c>
      <c r="B89" s="55" t="s">
        <v>510</v>
      </c>
      <c r="C89" s="61" t="s">
        <v>466</v>
      </c>
      <c r="D89" s="55" t="s">
        <v>285</v>
      </c>
      <c r="E89" s="55" t="s">
        <v>482</v>
      </c>
      <c r="F89" s="62">
        <v>41759</v>
      </c>
      <c r="G89" s="63">
        <v>101</v>
      </c>
      <c r="H89" s="64">
        <v>0.15802083333333333</v>
      </c>
      <c r="I89" s="55" t="s">
        <v>45</v>
      </c>
    </row>
    <row r="90" spans="1:10" x14ac:dyDescent="0.25">
      <c r="A90" s="56">
        <v>89</v>
      </c>
      <c r="B90" s="55" t="s">
        <v>554</v>
      </c>
      <c r="C90" s="61" t="s">
        <v>511</v>
      </c>
      <c r="D90" s="55" t="s">
        <v>285</v>
      </c>
      <c r="E90" s="55" t="s">
        <v>527</v>
      </c>
      <c r="F90" s="62">
        <v>41380</v>
      </c>
      <c r="G90" s="63">
        <v>101</v>
      </c>
      <c r="H90" s="64">
        <v>6.2291666666666669E-2</v>
      </c>
      <c r="I90" s="55" t="s">
        <v>45</v>
      </c>
    </row>
    <row r="91" spans="1:10" ht="30" x14ac:dyDescent="0.25">
      <c r="A91" s="40">
        <v>90</v>
      </c>
      <c r="B91" s="29" t="s">
        <v>784</v>
      </c>
      <c r="C91" s="29" t="s">
        <v>794</v>
      </c>
      <c r="D91" s="29" t="s">
        <v>277</v>
      </c>
      <c r="E91" s="29" t="s">
        <v>806</v>
      </c>
      <c r="F91" s="31">
        <v>40350</v>
      </c>
      <c r="G91" s="38">
        <v>100</v>
      </c>
      <c r="H91" s="35">
        <v>2.2222222222222222E-3</v>
      </c>
      <c r="I91" s="29" t="s">
        <v>45</v>
      </c>
    </row>
    <row r="92" spans="1:10" ht="45" x14ac:dyDescent="0.25">
      <c r="A92" s="39">
        <v>91</v>
      </c>
      <c r="B92" t="s">
        <v>555</v>
      </c>
      <c r="C92" s="12" t="s">
        <v>512</v>
      </c>
      <c r="D92" t="s">
        <v>285</v>
      </c>
      <c r="E92" t="s">
        <v>528</v>
      </c>
      <c r="F92" s="4">
        <v>41402</v>
      </c>
      <c r="G92" s="19">
        <v>99</v>
      </c>
      <c r="H92" s="33">
        <v>6.2500000000000001E-4</v>
      </c>
      <c r="I92" t="s">
        <v>45</v>
      </c>
    </row>
    <row r="93" spans="1:10" x14ac:dyDescent="0.25">
      <c r="A93" s="55">
        <v>92</v>
      </c>
      <c r="B93" s="55" t="s">
        <v>556</v>
      </c>
      <c r="C93" s="61" t="s">
        <v>513</v>
      </c>
      <c r="D93" s="55" t="s">
        <v>285</v>
      </c>
      <c r="E93" s="55" t="s">
        <v>529</v>
      </c>
      <c r="F93" s="62">
        <v>41892</v>
      </c>
      <c r="G93" s="63">
        <v>98</v>
      </c>
      <c r="H93" s="64">
        <v>0.18643518518518518</v>
      </c>
      <c r="I93" s="55" t="s">
        <v>45</v>
      </c>
      <c r="J93" s="46"/>
    </row>
    <row r="94" spans="1:10" x14ac:dyDescent="0.25">
      <c r="A94" s="56">
        <v>93</v>
      </c>
      <c r="B94" s="55" t="s">
        <v>557</v>
      </c>
      <c r="C94" s="61" t="s">
        <v>514</v>
      </c>
      <c r="D94" s="55" t="s">
        <v>285</v>
      </c>
      <c r="E94" s="55" t="s">
        <v>530</v>
      </c>
      <c r="F94" s="62">
        <v>41325</v>
      </c>
      <c r="G94" s="63">
        <v>98</v>
      </c>
      <c r="H94" s="64">
        <v>0.18157407407407408</v>
      </c>
      <c r="I94" s="55" t="s">
        <v>45</v>
      </c>
      <c r="J94" s="46"/>
    </row>
    <row r="95" spans="1:10" ht="30" x14ac:dyDescent="0.25">
      <c r="A95" s="40">
        <v>94</v>
      </c>
      <c r="B95" s="29" t="s">
        <v>785</v>
      </c>
      <c r="C95" s="29" t="s">
        <v>795</v>
      </c>
      <c r="D95" s="29" t="s">
        <v>277</v>
      </c>
      <c r="E95" s="29" t="s">
        <v>807</v>
      </c>
      <c r="F95" s="31">
        <v>41452</v>
      </c>
      <c r="G95" s="38">
        <v>97</v>
      </c>
      <c r="H95" s="35">
        <v>2.2569444444444447E-3</v>
      </c>
      <c r="I95" s="29" t="s">
        <v>45</v>
      </c>
    </row>
    <row r="96" spans="1:10" ht="30" x14ac:dyDescent="0.25">
      <c r="A96" s="39">
        <v>95</v>
      </c>
      <c r="B96" t="s">
        <v>558</v>
      </c>
      <c r="C96" s="12" t="s">
        <v>515</v>
      </c>
      <c r="D96" t="s">
        <v>285</v>
      </c>
      <c r="E96" t="s">
        <v>531</v>
      </c>
      <c r="F96" s="4">
        <v>40864</v>
      </c>
      <c r="G96" s="19">
        <v>95</v>
      </c>
      <c r="H96" s="33">
        <v>1.2847222222222223E-3</v>
      </c>
      <c r="I96" t="s">
        <v>346</v>
      </c>
    </row>
    <row r="97" spans="1:10" x14ac:dyDescent="0.25">
      <c r="A97" s="40">
        <v>96</v>
      </c>
      <c r="B97" s="29" t="s">
        <v>610</v>
      </c>
      <c r="C97" s="12" t="s">
        <v>633</v>
      </c>
      <c r="D97" t="s">
        <v>250</v>
      </c>
      <c r="E97" t="s">
        <v>654</v>
      </c>
      <c r="F97" s="4">
        <v>40868</v>
      </c>
      <c r="G97" s="19">
        <v>94</v>
      </c>
      <c r="H97" s="33">
        <v>7.5231481481481471E-4</v>
      </c>
      <c r="I97" t="s">
        <v>649</v>
      </c>
    </row>
    <row r="98" spans="1:10" x14ac:dyDescent="0.25">
      <c r="A98" s="56">
        <v>97</v>
      </c>
      <c r="B98" s="55" t="s">
        <v>559</v>
      </c>
      <c r="C98" s="61" t="s">
        <v>516</v>
      </c>
      <c r="D98" s="55" t="s">
        <v>285</v>
      </c>
      <c r="E98" s="55" t="s">
        <v>532</v>
      </c>
      <c r="F98" s="62">
        <v>41906</v>
      </c>
      <c r="G98" s="63">
        <v>93</v>
      </c>
      <c r="H98" s="64">
        <v>0.13020833333333334</v>
      </c>
      <c r="I98" s="55" t="s">
        <v>45</v>
      </c>
      <c r="J98" s="46"/>
    </row>
    <row r="99" spans="1:10" x14ac:dyDescent="0.25">
      <c r="A99" s="40">
        <v>98</v>
      </c>
      <c r="B99" t="s">
        <v>560</v>
      </c>
      <c r="C99" s="12" t="s">
        <v>517</v>
      </c>
      <c r="D99" t="s">
        <v>285</v>
      </c>
      <c r="E99" t="s">
        <v>533</v>
      </c>
      <c r="F99" s="4">
        <v>40490</v>
      </c>
      <c r="G99" s="19">
        <v>91</v>
      </c>
      <c r="H99" s="33">
        <v>4.7453703703703704E-4</v>
      </c>
      <c r="I99" t="s">
        <v>346</v>
      </c>
    </row>
    <row r="100" spans="1:10" ht="30" x14ac:dyDescent="0.25">
      <c r="A100" s="39">
        <v>99</v>
      </c>
      <c r="B100" t="s">
        <v>561</v>
      </c>
      <c r="C100" s="12" t="s">
        <v>518</v>
      </c>
      <c r="D100" t="s">
        <v>285</v>
      </c>
      <c r="E100" t="s">
        <v>534</v>
      </c>
      <c r="F100" s="4">
        <v>40500</v>
      </c>
      <c r="G100" s="19">
        <v>90</v>
      </c>
      <c r="H100" s="33">
        <v>1.1805555555555556E-3</v>
      </c>
      <c r="I100" t="s">
        <v>346</v>
      </c>
    </row>
    <row r="101" spans="1:10" ht="45" x14ac:dyDescent="0.25">
      <c r="A101" s="40">
        <v>100</v>
      </c>
      <c r="B101" t="s">
        <v>562</v>
      </c>
      <c r="C101" s="12" t="s">
        <v>519</v>
      </c>
      <c r="D101" t="s">
        <v>285</v>
      </c>
      <c r="E101" t="s">
        <v>535</v>
      </c>
      <c r="F101" s="4">
        <v>41402</v>
      </c>
      <c r="G101" s="19">
        <v>90</v>
      </c>
      <c r="H101" s="33">
        <v>7.9861111111111105E-4</v>
      </c>
      <c r="I101" t="s">
        <v>45</v>
      </c>
    </row>
    <row r="102" spans="1:10" x14ac:dyDescent="0.25">
      <c r="A102" s="56">
        <v>101</v>
      </c>
      <c r="B102" s="55" t="s">
        <v>563</v>
      </c>
      <c r="C102" s="61" t="s">
        <v>520</v>
      </c>
      <c r="D102" s="55" t="s">
        <v>285</v>
      </c>
      <c r="E102" s="55" t="s">
        <v>536</v>
      </c>
      <c r="F102" s="62">
        <v>41309</v>
      </c>
      <c r="G102" s="63">
        <v>89</v>
      </c>
      <c r="H102" s="64">
        <v>0.1532523148148148</v>
      </c>
      <c r="I102" s="55" t="s">
        <v>45</v>
      </c>
      <c r="J102" s="46"/>
    </row>
    <row r="103" spans="1:10" ht="45" x14ac:dyDescent="0.25">
      <c r="A103" s="55">
        <v>102</v>
      </c>
      <c r="B103" s="55" t="s">
        <v>564</v>
      </c>
      <c r="C103" s="61" t="s">
        <v>521</v>
      </c>
      <c r="D103" s="55" t="s">
        <v>285</v>
      </c>
      <c r="E103" s="55" t="s">
        <v>537</v>
      </c>
      <c r="F103" s="62">
        <v>42081</v>
      </c>
      <c r="G103" s="63">
        <v>87</v>
      </c>
      <c r="H103" s="64">
        <v>9.2442129629629624E-2</v>
      </c>
      <c r="I103" s="55" t="s">
        <v>45</v>
      </c>
      <c r="J103" s="46"/>
    </row>
    <row r="104" spans="1:10" x14ac:dyDescent="0.25">
      <c r="A104" s="39">
        <v>103</v>
      </c>
      <c r="B104" t="s">
        <v>565</v>
      </c>
      <c r="C104" s="12" t="s">
        <v>522</v>
      </c>
      <c r="D104" t="s">
        <v>285</v>
      </c>
      <c r="E104" t="s">
        <v>538</v>
      </c>
      <c r="F104" s="4">
        <v>40490</v>
      </c>
      <c r="G104" s="19">
        <v>85</v>
      </c>
      <c r="H104" s="33">
        <v>3.1250000000000001E-4</v>
      </c>
      <c r="I104" t="s">
        <v>346</v>
      </c>
    </row>
    <row r="105" spans="1:10" ht="30" x14ac:dyDescent="0.25">
      <c r="A105" s="44">
        <v>104</v>
      </c>
      <c r="B105" s="29" t="s">
        <v>737</v>
      </c>
      <c r="C105" s="29" t="s">
        <v>751</v>
      </c>
      <c r="D105" s="29" t="s">
        <v>271</v>
      </c>
      <c r="E105" s="29" t="s">
        <v>766</v>
      </c>
      <c r="F105" s="31">
        <v>42298</v>
      </c>
      <c r="G105" s="38">
        <v>84</v>
      </c>
      <c r="H105" s="35">
        <v>3.4953703703703705E-3</v>
      </c>
      <c r="I105" s="29" t="s">
        <v>346</v>
      </c>
    </row>
    <row r="106" spans="1:10" x14ac:dyDescent="0.25">
      <c r="A106" s="56">
        <v>105</v>
      </c>
      <c r="B106" s="55" t="s">
        <v>566</v>
      </c>
      <c r="C106" s="61" t="s">
        <v>523</v>
      </c>
      <c r="D106" s="55" t="s">
        <v>285</v>
      </c>
      <c r="E106" s="55" t="s">
        <v>539</v>
      </c>
      <c r="F106" s="62">
        <v>41743</v>
      </c>
      <c r="G106" s="63">
        <v>82</v>
      </c>
      <c r="H106" s="64">
        <v>0.1248611111111111</v>
      </c>
      <c r="I106" s="55" t="s">
        <v>45</v>
      </c>
      <c r="J106" s="46"/>
    </row>
    <row r="107" spans="1:10" ht="45" x14ac:dyDescent="0.25">
      <c r="A107" s="55">
        <v>106</v>
      </c>
      <c r="B107" s="55" t="s">
        <v>567</v>
      </c>
      <c r="C107" s="61" t="s">
        <v>524</v>
      </c>
      <c r="D107" s="55" t="s">
        <v>285</v>
      </c>
      <c r="E107" s="55" t="s">
        <v>540</v>
      </c>
      <c r="F107" s="62">
        <v>42395</v>
      </c>
      <c r="G107" s="63">
        <v>81</v>
      </c>
      <c r="H107" s="64">
        <v>0.12129629629629629</v>
      </c>
      <c r="I107" s="55" t="s">
        <v>45</v>
      </c>
      <c r="J107" s="46"/>
    </row>
    <row r="108" spans="1:10" ht="30" x14ac:dyDescent="0.25">
      <c r="A108" s="43">
        <v>107</v>
      </c>
      <c r="B108" t="s">
        <v>611</v>
      </c>
      <c r="C108" s="12" t="s">
        <v>631</v>
      </c>
      <c r="D108" t="s">
        <v>250</v>
      </c>
      <c r="E108" t="s">
        <v>655</v>
      </c>
      <c r="F108" s="4">
        <v>40990</v>
      </c>
      <c r="G108" s="19">
        <v>79</v>
      </c>
      <c r="H108" s="33">
        <v>2.2916666666666667E-3</v>
      </c>
      <c r="I108" t="s">
        <v>649</v>
      </c>
    </row>
    <row r="109" spans="1:10" x14ac:dyDescent="0.25">
      <c r="A109" s="44">
        <v>108</v>
      </c>
      <c r="B109" t="s">
        <v>568</v>
      </c>
      <c r="C109" s="12" t="s">
        <v>525</v>
      </c>
      <c r="D109" t="s">
        <v>285</v>
      </c>
      <c r="E109" t="s">
        <v>541</v>
      </c>
      <c r="F109" s="4">
        <v>40528</v>
      </c>
      <c r="G109" s="19">
        <v>76</v>
      </c>
      <c r="H109" s="33">
        <v>5.9027777777777778E-4</v>
      </c>
      <c r="I109" t="s">
        <v>346</v>
      </c>
    </row>
    <row r="110" spans="1:10" x14ac:dyDescent="0.25">
      <c r="A110" s="43">
        <v>109</v>
      </c>
      <c r="B110" s="29" t="s">
        <v>738</v>
      </c>
      <c r="C110" s="29" t="s">
        <v>752</v>
      </c>
      <c r="D110" s="29" t="s">
        <v>271</v>
      </c>
      <c r="E110" s="29" t="s">
        <v>767</v>
      </c>
      <c r="F110" s="31">
        <v>42298</v>
      </c>
      <c r="G110" s="38">
        <v>74</v>
      </c>
      <c r="H110" s="35">
        <v>2.7546296296296294E-3</v>
      </c>
      <c r="I110" s="29" t="s">
        <v>346</v>
      </c>
    </row>
    <row r="111" spans="1:10" ht="30" x14ac:dyDescent="0.25">
      <c r="A111" s="44">
        <v>110</v>
      </c>
      <c r="B111" s="29" t="s">
        <v>786</v>
      </c>
      <c r="C111" s="29" t="s">
        <v>796</v>
      </c>
      <c r="D111" s="29" t="s">
        <v>277</v>
      </c>
      <c r="E111" s="29" t="s">
        <v>808</v>
      </c>
      <c r="F111" s="31">
        <v>42132</v>
      </c>
      <c r="G111" s="38">
        <v>73</v>
      </c>
      <c r="H111" s="35">
        <v>2.7083333333333334E-3</v>
      </c>
      <c r="I111" s="29" t="s">
        <v>45</v>
      </c>
    </row>
    <row r="112" spans="1:10" x14ac:dyDescent="0.25">
      <c r="A112" s="43">
        <v>111</v>
      </c>
      <c r="B112" t="s">
        <v>569</v>
      </c>
      <c r="C112" s="12" t="s">
        <v>526</v>
      </c>
      <c r="D112" t="s">
        <v>285</v>
      </c>
      <c r="E112" t="s">
        <v>542</v>
      </c>
      <c r="F112" s="4">
        <v>40490</v>
      </c>
      <c r="G112" s="19">
        <v>73</v>
      </c>
      <c r="H112" s="33">
        <v>6.134259259259259E-4</v>
      </c>
      <c r="I112" t="s">
        <v>346</v>
      </c>
    </row>
    <row r="113" spans="1:10" ht="45" x14ac:dyDescent="0.25">
      <c r="A113" s="55">
        <v>112</v>
      </c>
      <c r="B113" s="55" t="s">
        <v>570</v>
      </c>
      <c r="C113" s="61" t="s">
        <v>543</v>
      </c>
      <c r="D113" s="55" t="s">
        <v>285</v>
      </c>
      <c r="E113" s="55" t="s">
        <v>581</v>
      </c>
      <c r="F113" s="62">
        <v>42318</v>
      </c>
      <c r="G113" s="63">
        <v>71</v>
      </c>
      <c r="H113" s="64">
        <v>0.10616898148148148</v>
      </c>
      <c r="I113" s="55" t="s">
        <v>45</v>
      </c>
      <c r="J113" s="46"/>
    </row>
    <row r="114" spans="1:10" ht="30" x14ac:dyDescent="0.25">
      <c r="A114" s="56">
        <v>113</v>
      </c>
      <c r="B114" s="55" t="s">
        <v>571</v>
      </c>
      <c r="C114" s="61" t="s">
        <v>549</v>
      </c>
      <c r="D114" s="55" t="s">
        <v>285</v>
      </c>
      <c r="E114" s="55" t="s">
        <v>584</v>
      </c>
      <c r="F114" s="62">
        <v>42451</v>
      </c>
      <c r="G114" s="63">
        <v>70</v>
      </c>
      <c r="H114" s="64">
        <v>0.11143518518518519</v>
      </c>
      <c r="I114" s="55" t="s">
        <v>45</v>
      </c>
      <c r="J114" s="46"/>
    </row>
    <row r="115" spans="1:10" x14ac:dyDescent="0.25">
      <c r="A115" s="44">
        <v>114</v>
      </c>
      <c r="B115" s="29" t="s">
        <v>787</v>
      </c>
      <c r="C115" s="29" t="s">
        <v>797</v>
      </c>
      <c r="D115" s="29" t="s">
        <v>277</v>
      </c>
      <c r="E115" s="29" t="s">
        <v>809</v>
      </c>
      <c r="F115" s="31">
        <v>40322</v>
      </c>
      <c r="G115" s="38">
        <v>69</v>
      </c>
      <c r="H115" s="35">
        <v>3.4953703703703705E-3</v>
      </c>
      <c r="I115" s="29" t="s">
        <v>45</v>
      </c>
    </row>
    <row r="116" spans="1:10" ht="72.75" customHeight="1" x14ac:dyDescent="0.25">
      <c r="A116" s="56">
        <v>115</v>
      </c>
      <c r="B116" s="55" t="s">
        <v>573</v>
      </c>
      <c r="C116" s="61" t="s">
        <v>550</v>
      </c>
      <c r="D116" s="55" t="s">
        <v>285</v>
      </c>
      <c r="E116" s="55" t="s">
        <v>582</v>
      </c>
      <c r="F116" s="62">
        <v>42032</v>
      </c>
      <c r="G116" s="63">
        <v>68</v>
      </c>
      <c r="H116" s="64">
        <v>0.22815972222222222</v>
      </c>
      <c r="I116" s="55" t="s">
        <v>45</v>
      </c>
      <c r="J116" s="46"/>
    </row>
    <row r="117" spans="1:10" ht="45" x14ac:dyDescent="0.25">
      <c r="A117" s="55">
        <v>116</v>
      </c>
      <c r="B117" s="55" t="s">
        <v>572</v>
      </c>
      <c r="C117" s="61" t="s">
        <v>544</v>
      </c>
      <c r="D117" s="55" t="s">
        <v>285</v>
      </c>
      <c r="E117" s="55" t="s">
        <v>583</v>
      </c>
      <c r="F117" s="62">
        <v>42304</v>
      </c>
      <c r="G117" s="63">
        <v>66</v>
      </c>
      <c r="H117" s="64">
        <v>9.7013888888888886E-2</v>
      </c>
      <c r="I117" s="55" t="s">
        <v>45</v>
      </c>
      <c r="J117" s="46"/>
    </row>
    <row r="118" spans="1:10" ht="30" x14ac:dyDescent="0.25">
      <c r="A118" s="43">
        <v>117</v>
      </c>
      <c r="B118" s="29" t="s">
        <v>788</v>
      </c>
      <c r="C118" s="29" t="s">
        <v>798</v>
      </c>
      <c r="D118" s="29" t="s">
        <v>277</v>
      </c>
      <c r="E118" s="29" t="s">
        <v>810</v>
      </c>
      <c r="F118" s="31">
        <v>40322</v>
      </c>
      <c r="G118" s="38">
        <v>65</v>
      </c>
      <c r="H118" s="35">
        <v>1.9907407407407408E-3</v>
      </c>
      <c r="I118" s="29" t="s">
        <v>45</v>
      </c>
    </row>
    <row r="119" spans="1:10" ht="30" x14ac:dyDescent="0.25">
      <c r="A119" s="44">
        <v>118</v>
      </c>
      <c r="B119" s="29" t="s">
        <v>739</v>
      </c>
      <c r="C119" s="29" t="s">
        <v>753</v>
      </c>
      <c r="D119" s="29" t="s">
        <v>271</v>
      </c>
      <c r="E119" s="29" t="s">
        <v>768</v>
      </c>
      <c r="F119" s="31">
        <v>42235</v>
      </c>
      <c r="G119" s="38">
        <v>63</v>
      </c>
      <c r="H119" s="35">
        <v>1.7824074074074072E-3</v>
      </c>
      <c r="I119" s="29" t="s">
        <v>346</v>
      </c>
    </row>
    <row r="120" spans="1:10" ht="30" x14ac:dyDescent="0.25">
      <c r="A120" s="43">
        <v>119</v>
      </c>
      <c r="B120" s="29" t="s">
        <v>789</v>
      </c>
      <c r="C120" s="29" t="s">
        <v>799</v>
      </c>
      <c r="D120" s="29" t="s">
        <v>277</v>
      </c>
      <c r="E120" s="29" t="s">
        <v>811</v>
      </c>
      <c r="F120" s="31">
        <v>42139</v>
      </c>
      <c r="G120" s="38">
        <v>60</v>
      </c>
      <c r="H120" s="35">
        <v>1.0185185185185186E-3</v>
      </c>
      <c r="I120" s="29" t="s">
        <v>45</v>
      </c>
    </row>
    <row r="121" spans="1:10" ht="45" x14ac:dyDescent="0.25">
      <c r="A121" s="55">
        <v>120</v>
      </c>
      <c r="B121" s="55" t="s">
        <v>574</v>
      </c>
      <c r="C121" s="61" t="s">
        <v>548</v>
      </c>
      <c r="D121" s="55" t="s">
        <v>285</v>
      </c>
      <c r="E121" s="55" t="s">
        <v>585</v>
      </c>
      <c r="F121" s="62">
        <v>42429</v>
      </c>
      <c r="G121" s="63">
        <v>59</v>
      </c>
      <c r="H121" s="64">
        <v>9.7916666666666666E-2</v>
      </c>
      <c r="I121" s="55" t="s">
        <v>45</v>
      </c>
      <c r="J121" s="46"/>
    </row>
    <row r="122" spans="1:10" ht="45" x14ac:dyDescent="0.25">
      <c r="A122" s="43">
        <v>121</v>
      </c>
      <c r="B122" t="s">
        <v>614</v>
      </c>
      <c r="C122" s="12" t="s">
        <v>659</v>
      </c>
      <c r="D122" t="s">
        <v>273</v>
      </c>
      <c r="E122" t="s">
        <v>660</v>
      </c>
      <c r="F122" s="4">
        <v>41739</v>
      </c>
      <c r="G122" s="19">
        <v>58</v>
      </c>
      <c r="H122" s="33">
        <v>1.5393518518518519E-3</v>
      </c>
      <c r="I122" t="s">
        <v>346</v>
      </c>
      <c r="J122" s="46"/>
    </row>
    <row r="123" spans="1:10" x14ac:dyDescent="0.25">
      <c r="A123" s="44">
        <v>122</v>
      </c>
      <c r="B123" t="s">
        <v>575</v>
      </c>
      <c r="C123" s="12" t="s">
        <v>545</v>
      </c>
      <c r="D123" t="s">
        <v>285</v>
      </c>
      <c r="E123" t="s">
        <v>586</v>
      </c>
      <c r="F123" s="4">
        <v>40521</v>
      </c>
      <c r="G123" s="19">
        <v>58</v>
      </c>
      <c r="H123" s="33">
        <v>7.175925925925927E-4</v>
      </c>
      <c r="I123" t="s">
        <v>346</v>
      </c>
    </row>
    <row r="124" spans="1:10" ht="30" x14ac:dyDescent="0.25">
      <c r="A124" s="56">
        <v>123</v>
      </c>
      <c r="B124" s="55" t="s">
        <v>576</v>
      </c>
      <c r="C124" s="61" t="s">
        <v>546</v>
      </c>
      <c r="D124" s="55" t="s">
        <v>285</v>
      </c>
      <c r="E124" s="55" t="s">
        <v>588</v>
      </c>
      <c r="F124" s="62">
        <v>42472</v>
      </c>
      <c r="G124" s="63">
        <v>58</v>
      </c>
      <c r="H124" s="64">
        <v>0.17710648148148148</v>
      </c>
      <c r="I124" s="55" t="s">
        <v>45</v>
      </c>
    </row>
    <row r="125" spans="1:10" ht="45" x14ac:dyDescent="0.25">
      <c r="A125" s="55">
        <v>124</v>
      </c>
      <c r="B125" s="55" t="s">
        <v>577</v>
      </c>
      <c r="C125" s="61" t="s">
        <v>547</v>
      </c>
      <c r="D125" s="55" t="s">
        <v>285</v>
      </c>
      <c r="E125" s="55" t="s">
        <v>587</v>
      </c>
      <c r="F125" s="62">
        <v>42346</v>
      </c>
      <c r="G125" s="63">
        <v>54</v>
      </c>
      <c r="H125" s="64">
        <v>8.1817129629629629E-2</v>
      </c>
      <c r="I125" s="55" t="s">
        <v>45</v>
      </c>
      <c r="J125" s="46"/>
    </row>
    <row r="126" spans="1:10" ht="60" x14ac:dyDescent="0.25">
      <c r="A126" s="43">
        <v>125</v>
      </c>
      <c r="B126" s="29" t="s">
        <v>697</v>
      </c>
      <c r="C126" s="29" t="s">
        <v>707</v>
      </c>
      <c r="D126" s="29" t="s">
        <v>255</v>
      </c>
      <c r="E126" s="29" t="s">
        <v>718</v>
      </c>
      <c r="F126" s="31">
        <v>42346</v>
      </c>
      <c r="G126" s="38">
        <v>51</v>
      </c>
      <c r="H126" s="35">
        <v>2.3333333333333334E-2</v>
      </c>
      <c r="I126" s="29" t="s">
        <v>346</v>
      </c>
    </row>
    <row r="127" spans="1:10" ht="30" x14ac:dyDescent="0.25">
      <c r="A127" s="44">
        <v>126</v>
      </c>
      <c r="B127" s="29" t="s">
        <v>668</v>
      </c>
      <c r="C127" s="29" t="s">
        <v>677</v>
      </c>
      <c r="D127" s="29" t="s">
        <v>233</v>
      </c>
      <c r="E127" s="20" t="s">
        <v>688</v>
      </c>
      <c r="F127" s="31">
        <v>42160</v>
      </c>
      <c r="G127" s="38">
        <v>51</v>
      </c>
      <c r="H127" s="35">
        <v>1.7650462962962962E-2</v>
      </c>
      <c r="I127" s="29" t="s">
        <v>45</v>
      </c>
    </row>
    <row r="128" spans="1:10" ht="45" x14ac:dyDescent="0.25">
      <c r="A128" s="43">
        <v>127</v>
      </c>
      <c r="B128" s="29" t="s">
        <v>790</v>
      </c>
      <c r="C128" s="29" t="s">
        <v>800</v>
      </c>
      <c r="D128" s="29" t="s">
        <v>277</v>
      </c>
      <c r="E128" s="29" t="s">
        <v>812</v>
      </c>
      <c r="F128" s="31">
        <v>40322</v>
      </c>
      <c r="G128" s="38">
        <v>48</v>
      </c>
      <c r="H128" s="35">
        <v>1.6666666666666668E-3</v>
      </c>
      <c r="I128" s="29" t="s">
        <v>45</v>
      </c>
    </row>
    <row r="129" spans="1:10" ht="30" x14ac:dyDescent="0.25">
      <c r="A129" s="44">
        <v>128</v>
      </c>
      <c r="B129" s="29" t="s">
        <v>669</v>
      </c>
      <c r="C129" s="29" t="s">
        <v>678</v>
      </c>
      <c r="D129" s="29" t="s">
        <v>233</v>
      </c>
      <c r="E129" s="20" t="s">
        <v>690</v>
      </c>
      <c r="F129" s="31">
        <v>42160</v>
      </c>
      <c r="G129" s="38">
        <v>40</v>
      </c>
      <c r="H129" s="35">
        <v>2.3020833333333334E-2</v>
      </c>
      <c r="I129" s="29" t="s">
        <v>45</v>
      </c>
    </row>
    <row r="130" spans="1:10" ht="45" x14ac:dyDescent="0.25">
      <c r="A130" s="43">
        <v>129</v>
      </c>
      <c r="B130" s="29" t="s">
        <v>740</v>
      </c>
      <c r="C130" s="29" t="s">
        <v>754</v>
      </c>
      <c r="D130" s="29" t="s">
        <v>271</v>
      </c>
      <c r="E130" s="29" t="s">
        <v>769</v>
      </c>
      <c r="F130" s="31">
        <v>42055</v>
      </c>
      <c r="G130" s="38">
        <v>39</v>
      </c>
      <c r="H130" s="35">
        <v>1.4930555555555556E-3</v>
      </c>
      <c r="I130" s="29" t="s">
        <v>346</v>
      </c>
    </row>
    <row r="131" spans="1:10" ht="30" x14ac:dyDescent="0.25">
      <c r="A131" s="44">
        <v>130</v>
      </c>
      <c r="B131" s="29" t="s">
        <v>670</v>
      </c>
      <c r="C131" s="29" t="s">
        <v>679</v>
      </c>
      <c r="D131" s="29" t="s">
        <v>233</v>
      </c>
      <c r="E131" s="29" t="s">
        <v>692</v>
      </c>
      <c r="F131" s="31">
        <v>42167</v>
      </c>
      <c r="G131" s="38">
        <v>33</v>
      </c>
      <c r="H131" s="35">
        <v>2.9513888888888888E-3</v>
      </c>
      <c r="I131" s="29" t="s">
        <v>45</v>
      </c>
    </row>
    <row r="132" spans="1:10" ht="30" x14ac:dyDescent="0.25">
      <c r="A132" s="43">
        <v>131</v>
      </c>
      <c r="B132" t="s">
        <v>578</v>
      </c>
      <c r="C132" s="12" t="s">
        <v>553</v>
      </c>
      <c r="D132" t="s">
        <v>285</v>
      </c>
      <c r="E132" t="s">
        <v>589</v>
      </c>
      <c r="F132" s="4">
        <v>40490</v>
      </c>
      <c r="G132" s="19">
        <v>30</v>
      </c>
      <c r="H132" s="33">
        <v>7.407407407407407E-4</v>
      </c>
      <c r="I132" t="s">
        <v>346</v>
      </c>
    </row>
    <row r="133" spans="1:10" ht="30" x14ac:dyDescent="0.25">
      <c r="A133" s="55">
        <v>132</v>
      </c>
      <c r="B133" s="55" t="s">
        <v>579</v>
      </c>
      <c r="C133" s="61" t="s">
        <v>551</v>
      </c>
      <c r="D133" s="55" t="s">
        <v>285</v>
      </c>
      <c r="E133" s="55" t="s">
        <v>590</v>
      </c>
      <c r="F133" s="62">
        <v>42444</v>
      </c>
      <c r="G133" s="63">
        <v>29</v>
      </c>
      <c r="H133" s="64">
        <v>4.4016203703703703E-2</v>
      </c>
      <c r="I133" s="55" t="s">
        <v>45</v>
      </c>
      <c r="J133" s="46"/>
    </row>
    <row r="134" spans="1:10" ht="57" customHeight="1" x14ac:dyDescent="0.25">
      <c r="A134" s="43">
        <v>133</v>
      </c>
      <c r="B134" s="29" t="s">
        <v>741</v>
      </c>
      <c r="C134" s="29" t="s">
        <v>755</v>
      </c>
      <c r="D134" s="29" t="s">
        <v>271</v>
      </c>
      <c r="E134" s="29" t="s">
        <v>770</v>
      </c>
      <c r="F134" s="31">
        <v>42298</v>
      </c>
      <c r="G134" s="38">
        <v>28</v>
      </c>
      <c r="H134" s="35">
        <v>3.0208333333333333E-3</v>
      </c>
      <c r="I134" s="29" t="s">
        <v>346</v>
      </c>
    </row>
    <row r="135" spans="1:10" ht="30" x14ac:dyDescent="0.25">
      <c r="A135" s="55">
        <v>134</v>
      </c>
      <c r="B135" s="55" t="s">
        <v>580</v>
      </c>
      <c r="C135" s="61" t="s">
        <v>552</v>
      </c>
      <c r="D135" s="55" t="s">
        <v>285</v>
      </c>
      <c r="E135" s="55" t="s">
        <v>591</v>
      </c>
      <c r="F135" s="62">
        <v>42443</v>
      </c>
      <c r="G135" s="63">
        <v>27</v>
      </c>
      <c r="H135" s="64">
        <v>6.4224537037037038E-2</v>
      </c>
      <c r="I135" s="55" t="s">
        <v>45</v>
      </c>
      <c r="J135" s="46"/>
    </row>
    <row r="136" spans="1:10" x14ac:dyDescent="0.25">
      <c r="A136" s="43">
        <v>135</v>
      </c>
      <c r="B136" s="29" t="s">
        <v>742</v>
      </c>
      <c r="C136" s="29" t="s">
        <v>756</v>
      </c>
      <c r="D136" s="29" t="s">
        <v>271</v>
      </c>
      <c r="E136" s="29" t="s">
        <v>771</v>
      </c>
      <c r="F136" s="31">
        <v>42298</v>
      </c>
      <c r="G136" s="38">
        <v>24</v>
      </c>
      <c r="H136" s="35">
        <v>3.7615740740740739E-3</v>
      </c>
      <c r="I136" s="29" t="s">
        <v>346</v>
      </c>
    </row>
    <row r="137" spans="1:10" ht="30" x14ac:dyDescent="0.25">
      <c r="A137" s="44">
        <v>136</v>
      </c>
      <c r="B137" s="29" t="s">
        <v>671</v>
      </c>
      <c r="C137" s="29" t="s">
        <v>680</v>
      </c>
      <c r="D137" s="29" t="s">
        <v>233</v>
      </c>
      <c r="E137" s="20" t="s">
        <v>693</v>
      </c>
      <c r="F137" s="31">
        <v>42461</v>
      </c>
      <c r="G137" s="38">
        <v>24</v>
      </c>
      <c r="H137" s="35">
        <v>4.1597222222222223E-2</v>
      </c>
      <c r="I137" s="29" t="s">
        <v>45</v>
      </c>
    </row>
    <row r="138" spans="1:10" ht="30" x14ac:dyDescent="0.25">
      <c r="A138" s="43">
        <v>137</v>
      </c>
      <c r="B138" t="s">
        <v>615</v>
      </c>
      <c r="C138" s="12" t="s">
        <v>661</v>
      </c>
      <c r="D138" t="s">
        <v>273</v>
      </c>
      <c r="E138" t="s">
        <v>662</v>
      </c>
      <c r="F138" s="4">
        <v>41739</v>
      </c>
      <c r="G138" s="19">
        <v>24</v>
      </c>
      <c r="H138" s="33">
        <v>1.2847222222222223E-3</v>
      </c>
      <c r="I138" t="s">
        <v>346</v>
      </c>
    </row>
    <row r="139" spans="1:10" x14ac:dyDescent="0.25">
      <c r="A139" s="44">
        <v>138</v>
      </c>
      <c r="B139" s="29" t="s">
        <v>743</v>
      </c>
      <c r="C139" s="29" t="s">
        <v>757</v>
      </c>
      <c r="D139" s="29" t="s">
        <v>271</v>
      </c>
      <c r="E139" s="29" t="s">
        <v>772</v>
      </c>
      <c r="F139" s="31">
        <v>42298</v>
      </c>
      <c r="G139" s="38">
        <v>23</v>
      </c>
      <c r="H139" s="35">
        <v>3.0208333333333333E-3</v>
      </c>
      <c r="I139" s="29" t="s">
        <v>346</v>
      </c>
    </row>
    <row r="140" spans="1:10" ht="60" x14ac:dyDescent="0.25">
      <c r="A140" s="43">
        <v>139</v>
      </c>
      <c r="B140" s="29" t="s">
        <v>699</v>
      </c>
      <c r="C140" s="29" t="s">
        <v>709</v>
      </c>
      <c r="D140" s="29" t="s">
        <v>255</v>
      </c>
      <c r="E140" s="29" t="s">
        <v>722</v>
      </c>
      <c r="F140" s="31">
        <v>42423</v>
      </c>
      <c r="G140" s="38">
        <v>23</v>
      </c>
      <c r="H140" s="35">
        <v>5.1249999999999997E-2</v>
      </c>
      <c r="I140" s="29" t="s">
        <v>346</v>
      </c>
    </row>
    <row r="141" spans="1:10" ht="60" x14ac:dyDescent="0.25">
      <c r="A141" s="44">
        <v>140</v>
      </c>
      <c r="B141" s="29" t="s">
        <v>698</v>
      </c>
      <c r="C141" s="29" t="s">
        <v>708</v>
      </c>
      <c r="D141" s="29" t="s">
        <v>255</v>
      </c>
      <c r="E141" s="20" t="s">
        <v>720</v>
      </c>
      <c r="F141" s="31">
        <v>42415</v>
      </c>
      <c r="G141" s="38">
        <v>21</v>
      </c>
      <c r="H141" s="35">
        <v>1.4131944444444445E-2</v>
      </c>
      <c r="I141" s="29" t="s">
        <v>346</v>
      </c>
    </row>
    <row r="142" spans="1:10" ht="60" x14ac:dyDescent="0.25">
      <c r="A142" s="43">
        <v>141</v>
      </c>
      <c r="B142" s="29" t="s">
        <v>700</v>
      </c>
      <c r="C142" s="29" t="s">
        <v>710</v>
      </c>
      <c r="D142" s="29" t="s">
        <v>255</v>
      </c>
      <c r="E142" s="20" t="s">
        <v>723</v>
      </c>
      <c r="F142" s="31">
        <v>42452</v>
      </c>
      <c r="G142" s="38">
        <v>20</v>
      </c>
      <c r="H142" s="35">
        <v>1.8912037037037036E-2</v>
      </c>
      <c r="I142" s="29" t="s">
        <v>346</v>
      </c>
    </row>
    <row r="143" spans="1:10" x14ac:dyDescent="0.25">
      <c r="A143" s="44">
        <v>142</v>
      </c>
      <c r="B143" s="29" t="s">
        <v>744</v>
      </c>
      <c r="C143" s="29" t="s">
        <v>758</v>
      </c>
      <c r="D143" s="29" t="s">
        <v>271</v>
      </c>
      <c r="E143" s="29" t="s">
        <v>773</v>
      </c>
      <c r="F143" s="31">
        <v>42298</v>
      </c>
      <c r="G143" s="38">
        <v>18</v>
      </c>
      <c r="H143" s="35">
        <v>3.8773148148148143E-3</v>
      </c>
      <c r="I143" s="29" t="s">
        <v>346</v>
      </c>
    </row>
    <row r="144" spans="1:10" x14ac:dyDescent="0.25">
      <c r="A144" s="43">
        <v>143</v>
      </c>
      <c r="B144" s="29" t="s">
        <v>745</v>
      </c>
      <c r="C144" s="29" t="s">
        <v>759</v>
      </c>
      <c r="D144" s="29" t="s">
        <v>271</v>
      </c>
      <c r="E144" s="29" t="s">
        <v>774</v>
      </c>
      <c r="F144" s="31">
        <v>42298</v>
      </c>
      <c r="G144" s="38">
        <v>18</v>
      </c>
      <c r="H144" s="35">
        <v>2.2222222222222222E-3</v>
      </c>
      <c r="I144" s="29" t="s">
        <v>346</v>
      </c>
    </row>
    <row r="145" spans="1:10" ht="30" x14ac:dyDescent="0.25">
      <c r="A145" s="44">
        <v>144</v>
      </c>
      <c r="B145" s="29" t="s">
        <v>746</v>
      </c>
      <c r="C145" s="29" t="s">
        <v>760</v>
      </c>
      <c r="D145" s="29" t="s">
        <v>271</v>
      </c>
      <c r="E145" s="29" t="s">
        <v>775</v>
      </c>
      <c r="F145" s="31">
        <v>42298</v>
      </c>
      <c r="G145" s="38">
        <v>14</v>
      </c>
      <c r="H145" s="35">
        <v>2.9745370370370373E-3</v>
      </c>
      <c r="I145" s="29" t="s">
        <v>346</v>
      </c>
    </row>
    <row r="146" spans="1:10" ht="30" x14ac:dyDescent="0.25">
      <c r="A146" s="43">
        <v>145</v>
      </c>
      <c r="B146" s="29" t="s">
        <v>747</v>
      </c>
      <c r="C146" s="29" t="s">
        <v>761</v>
      </c>
      <c r="D146" s="29" t="s">
        <v>271</v>
      </c>
      <c r="E146" s="29" t="s">
        <v>776</v>
      </c>
      <c r="F146" s="31">
        <v>42298</v>
      </c>
      <c r="G146" s="38">
        <v>13</v>
      </c>
      <c r="H146" s="35">
        <v>2.9745370370370373E-3</v>
      </c>
      <c r="I146" s="29" t="s">
        <v>346</v>
      </c>
    </row>
    <row r="147" spans="1:10" ht="27.75" customHeight="1" x14ac:dyDescent="0.25">
      <c r="A147" s="44">
        <v>146</v>
      </c>
      <c r="B147" s="29" t="s">
        <v>701</v>
      </c>
      <c r="C147" s="29" t="s">
        <v>711</v>
      </c>
      <c r="D147" s="29" t="s">
        <v>255</v>
      </c>
      <c r="E147" s="20" t="s">
        <v>725</v>
      </c>
      <c r="F147" s="31">
        <v>42453</v>
      </c>
      <c r="G147" s="38">
        <v>13</v>
      </c>
      <c r="H147" s="35">
        <v>1.5416666666666667E-2</v>
      </c>
      <c r="I147" s="29" t="s">
        <v>346</v>
      </c>
    </row>
    <row r="148" spans="1:10" ht="60" x14ac:dyDescent="0.25">
      <c r="A148" s="43">
        <v>147</v>
      </c>
      <c r="B148" s="29" t="s">
        <v>703</v>
      </c>
      <c r="C148" s="29" t="s">
        <v>713</v>
      </c>
      <c r="D148" s="29" t="s">
        <v>255</v>
      </c>
      <c r="E148" s="20" t="s">
        <v>728</v>
      </c>
      <c r="F148" s="31">
        <v>42412</v>
      </c>
      <c r="G148" s="38">
        <v>13</v>
      </c>
      <c r="H148" s="35">
        <v>1.7962962962962962E-2</v>
      </c>
      <c r="I148" s="29" t="s">
        <v>346</v>
      </c>
    </row>
    <row r="149" spans="1:10" ht="60" x14ac:dyDescent="0.25">
      <c r="A149" s="44">
        <v>148</v>
      </c>
      <c r="B149" s="29" t="s">
        <v>704</v>
      </c>
      <c r="C149" s="29" t="s">
        <v>714</v>
      </c>
      <c r="D149" s="29" t="s">
        <v>255</v>
      </c>
      <c r="E149" s="29" t="s">
        <v>730</v>
      </c>
      <c r="F149" s="31">
        <v>42451</v>
      </c>
      <c r="G149" s="38">
        <v>12</v>
      </c>
      <c r="H149" s="35">
        <v>5.347222222222222E-2</v>
      </c>
      <c r="I149" s="29" t="s">
        <v>346</v>
      </c>
    </row>
    <row r="150" spans="1:10" ht="60" x14ac:dyDescent="0.25">
      <c r="A150" s="43">
        <v>149</v>
      </c>
      <c r="B150" s="29" t="s">
        <v>702</v>
      </c>
      <c r="C150" s="29" t="s">
        <v>712</v>
      </c>
      <c r="D150" s="29" t="s">
        <v>255</v>
      </c>
      <c r="E150" s="20" t="s">
        <v>727</v>
      </c>
      <c r="F150" s="31">
        <v>42444</v>
      </c>
      <c r="G150" s="38">
        <v>11</v>
      </c>
      <c r="H150" s="35">
        <v>6.3414351851851847E-2</v>
      </c>
      <c r="I150" s="29" t="s">
        <v>346</v>
      </c>
    </row>
    <row r="151" spans="1:10" ht="30" x14ac:dyDescent="0.25">
      <c r="A151" s="55">
        <v>150</v>
      </c>
      <c r="B151" s="56" t="s">
        <v>672</v>
      </c>
      <c r="C151" s="56" t="s">
        <v>681</v>
      </c>
      <c r="D151" s="56" t="s">
        <v>233</v>
      </c>
      <c r="E151" s="57" t="s">
        <v>695</v>
      </c>
      <c r="F151" s="58">
        <v>42474</v>
      </c>
      <c r="G151" s="59">
        <v>9</v>
      </c>
      <c r="H151" s="60">
        <v>6.1574074074074074E-3</v>
      </c>
      <c r="I151" s="56" t="s">
        <v>45</v>
      </c>
      <c r="J151" s="46"/>
    </row>
    <row r="152" spans="1:10" ht="60" x14ac:dyDescent="0.25">
      <c r="A152" s="43">
        <v>151</v>
      </c>
      <c r="B152" s="29" t="s">
        <v>706</v>
      </c>
      <c r="C152" s="29" t="s">
        <v>716</v>
      </c>
      <c r="D152" s="29" t="s">
        <v>255</v>
      </c>
      <c r="E152" s="20" t="s">
        <v>733</v>
      </c>
      <c r="F152" s="31">
        <v>42444</v>
      </c>
      <c r="G152" s="38">
        <v>7</v>
      </c>
      <c r="H152" s="35">
        <v>4.1550925925925929E-2</v>
      </c>
      <c r="I152" s="29" t="s">
        <v>346</v>
      </c>
    </row>
    <row r="153" spans="1:10" ht="27" customHeight="1" x14ac:dyDescent="0.25">
      <c r="A153" s="44">
        <v>152</v>
      </c>
      <c r="B153" s="29" t="s">
        <v>748</v>
      </c>
      <c r="C153" s="29" t="s">
        <v>762</v>
      </c>
      <c r="D153" s="29" t="s">
        <v>271</v>
      </c>
      <c r="E153" s="20" t="s">
        <v>777</v>
      </c>
      <c r="F153" s="31">
        <v>40899</v>
      </c>
      <c r="G153" s="38">
        <v>6</v>
      </c>
      <c r="H153" s="35">
        <v>6.8749999999999992E-2</v>
      </c>
      <c r="I153" s="29" t="s">
        <v>346</v>
      </c>
    </row>
    <row r="154" spans="1:10" x14ac:dyDescent="0.25">
      <c r="A154" s="43">
        <v>153</v>
      </c>
      <c r="B154" s="29" t="s">
        <v>749</v>
      </c>
      <c r="C154" s="29" t="s">
        <v>763</v>
      </c>
      <c r="D154" s="29" t="s">
        <v>271</v>
      </c>
      <c r="E154" s="29" t="s">
        <v>778</v>
      </c>
      <c r="F154" s="31">
        <v>42298</v>
      </c>
      <c r="G154" s="38">
        <v>6</v>
      </c>
      <c r="H154" s="35">
        <v>3.7615740740740739E-3</v>
      </c>
      <c r="I154" s="29" t="s">
        <v>346</v>
      </c>
    </row>
    <row r="155" spans="1:10" ht="60" x14ac:dyDescent="0.25">
      <c r="A155" s="44">
        <v>154</v>
      </c>
      <c r="B155" s="29" t="s">
        <v>705</v>
      </c>
      <c r="C155" s="29" t="s">
        <v>715</v>
      </c>
      <c r="D155" s="29" t="s">
        <v>255</v>
      </c>
      <c r="E155" s="20" t="s">
        <v>731</v>
      </c>
      <c r="F155" s="31">
        <v>42433</v>
      </c>
      <c r="G155" s="38">
        <v>5</v>
      </c>
      <c r="H155" s="35">
        <v>2.1805555555555554E-2</v>
      </c>
      <c r="I155" s="29" t="s">
        <v>346</v>
      </c>
    </row>
  </sheetData>
  <sortState ref="A2:I155">
    <sortCondition ref="A2:A155"/>
  </sortState>
  <mergeCells count="3">
    <mergeCell ref="K2:L2"/>
    <mergeCell ref="K8:L8"/>
    <mergeCell ref="K13:L13"/>
  </mergeCells>
  <hyperlinks>
    <hyperlink ref="E153" r:id="rId1"/>
    <hyperlink ref="E150" r:id="rId2"/>
    <hyperlink ref="E50" r:id="rId3"/>
    <hyperlink ref="E56" r:id="rId4"/>
    <hyperlink ref="E137" r:id="rId5"/>
    <hyperlink ref="E152" r:id="rId6"/>
    <hyperlink ref="E30" r:id="rId7"/>
    <hyperlink ref="E129" r:id="rId8"/>
    <hyperlink ref="E155" r:id="rId9"/>
    <hyperlink ref="E142" r:id="rId10"/>
    <hyperlink ref="E148" r:id="rId11"/>
    <hyperlink ref="E127" r:id="rId12"/>
    <hyperlink ref="E147" r:id="rId13"/>
    <hyperlink ref="E141" r:id="rId14"/>
    <hyperlink ref="E19" r:id="rId15"/>
    <hyperlink ref="E55" r:id="rId16"/>
    <hyperlink ref="E57" r:id="rId17"/>
    <hyperlink ref="E151" r:id="rId18"/>
    <hyperlink ref="E70" r:id="rId19"/>
    <hyperlink ref="E83" r:id="rId20"/>
    <hyperlink ref="E31" r:id="rId21"/>
    <hyperlink ref="E2" r:id="rId22"/>
  </hyperlinks>
  <pageMargins left="0.7" right="0.7" top="0.75" bottom="0.75" header="0.3" footer="0.3"/>
  <pageSetup orientation="portrait" horizontalDpi="4294967292" verticalDpi="0"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0"/>
  <sheetViews>
    <sheetView zoomScale="80" zoomScaleNormal="80" workbookViewId="0">
      <pane xSplit="8" ySplit="1" topLeftCell="I82" activePane="bottomRight" state="frozen"/>
      <selection pane="topRight" activeCell="I1" sqref="I1"/>
      <selection pane="bottomLeft" activeCell="A2" sqref="A2"/>
      <selection pane="bottomRight" activeCell="H1" sqref="H1"/>
    </sheetView>
  </sheetViews>
  <sheetFormatPr defaultRowHeight="15" x14ac:dyDescent="0.25"/>
  <cols>
    <col min="1" max="1" width="11.5703125" style="23" customWidth="1"/>
    <col min="2" max="2" width="5.85546875" style="23" customWidth="1"/>
    <col min="3" max="4" width="9.5703125" style="23" hidden="1" customWidth="1"/>
    <col min="5" max="5" width="11.5703125" style="15" bestFit="1" customWidth="1"/>
    <col min="6" max="6" width="27.85546875" style="15" customWidth="1"/>
    <col min="7" max="7" width="21.85546875" style="23" bestFit="1" customWidth="1"/>
    <col min="8" max="8" width="27.5703125" style="23" customWidth="1"/>
    <col min="9" max="9" width="14.5703125" style="23" bestFit="1" customWidth="1"/>
    <col min="10" max="10" width="11.5703125" style="52" customWidth="1"/>
    <col min="11" max="11" width="8.7109375" style="53" bestFit="1" customWidth="1"/>
    <col min="12" max="13" width="20.7109375" style="23" customWidth="1"/>
    <col min="14" max="14" width="37" style="15" bestFit="1" customWidth="1"/>
    <col min="15" max="15" width="30.85546875" style="15" customWidth="1"/>
    <col min="16" max="16" width="25.7109375" style="74" customWidth="1"/>
    <col min="17" max="17" width="21.7109375" style="74" bestFit="1" customWidth="1"/>
    <col min="18" max="18" width="30.85546875" style="15" customWidth="1"/>
    <col min="19" max="19" width="36.140625" style="15" customWidth="1"/>
    <col min="20" max="20" width="25.7109375" style="74" customWidth="1"/>
    <col min="21" max="21" width="13" style="23" customWidth="1"/>
    <col min="22" max="22" width="13" style="78" customWidth="1"/>
    <col min="23" max="23" width="48.42578125" style="23" bestFit="1" customWidth="1"/>
    <col min="24" max="24" width="14.85546875" style="15" hidden="1" customWidth="1"/>
    <col min="25" max="25" width="21.42578125" style="23" customWidth="1"/>
    <col min="26" max="27" width="16.28515625" style="23" customWidth="1"/>
    <col min="28" max="28" width="11.85546875" style="23" customWidth="1"/>
    <col min="29" max="29" width="23.42578125" customWidth="1"/>
  </cols>
  <sheetData>
    <row r="1" spans="1:29" s="11" customFormat="1" ht="120" x14ac:dyDescent="0.25">
      <c r="A1" s="45" t="s">
        <v>824</v>
      </c>
      <c r="B1" s="45" t="s">
        <v>344</v>
      </c>
      <c r="C1" s="45" t="s">
        <v>829</v>
      </c>
      <c r="D1" s="45" t="s">
        <v>830</v>
      </c>
      <c r="E1" s="45" t="s">
        <v>831</v>
      </c>
      <c r="F1" s="45" t="s">
        <v>340</v>
      </c>
      <c r="G1" s="45" t="s">
        <v>229</v>
      </c>
      <c r="H1" s="45" t="s">
        <v>5</v>
      </c>
      <c r="I1" s="45" t="s">
        <v>31</v>
      </c>
      <c r="J1" s="67" t="s">
        <v>351</v>
      </c>
      <c r="K1" s="68" t="s">
        <v>825</v>
      </c>
      <c r="L1" s="45" t="s">
        <v>816</v>
      </c>
      <c r="M1" s="45" t="s">
        <v>982</v>
      </c>
      <c r="N1" s="45" t="s">
        <v>815</v>
      </c>
      <c r="O1" s="45" t="s">
        <v>818</v>
      </c>
      <c r="P1" s="76" t="s">
        <v>993</v>
      </c>
      <c r="Q1" s="76" t="s">
        <v>992</v>
      </c>
      <c r="R1" s="45" t="s">
        <v>960</v>
      </c>
      <c r="S1" s="45" t="s">
        <v>837</v>
      </c>
      <c r="T1" s="76" t="s">
        <v>891</v>
      </c>
      <c r="U1" s="45" t="s">
        <v>341</v>
      </c>
      <c r="V1" s="69" t="s">
        <v>349</v>
      </c>
      <c r="W1" s="45" t="s">
        <v>343</v>
      </c>
      <c r="X1" s="69" t="s">
        <v>840</v>
      </c>
      <c r="Y1" s="45" t="s">
        <v>929</v>
      </c>
      <c r="Z1" s="45" t="s">
        <v>2</v>
      </c>
      <c r="AA1" s="45" t="s">
        <v>964</v>
      </c>
      <c r="AB1" s="45" t="s">
        <v>30</v>
      </c>
      <c r="AC1" s="11" t="s">
        <v>317</v>
      </c>
    </row>
    <row r="2" spans="1:29" s="29" customFormat="1" ht="108.75" customHeight="1" x14ac:dyDescent="0.25">
      <c r="A2" s="41">
        <v>1</v>
      </c>
      <c r="B2" s="71" t="s">
        <v>353</v>
      </c>
      <c r="C2" s="46"/>
      <c r="D2" s="46">
        <v>1</v>
      </c>
      <c r="E2" s="46">
        <v>1</v>
      </c>
      <c r="F2" s="46" t="s">
        <v>322</v>
      </c>
      <c r="G2" s="46" t="s">
        <v>250</v>
      </c>
      <c r="H2" s="47" t="s">
        <v>352</v>
      </c>
      <c r="I2" s="48">
        <v>41950</v>
      </c>
      <c r="J2" s="66">
        <v>11425</v>
      </c>
      <c r="K2" s="50">
        <v>4.0740740740740746E-3</v>
      </c>
      <c r="L2" s="46" t="s">
        <v>48</v>
      </c>
      <c r="M2" s="46" t="s">
        <v>986</v>
      </c>
      <c r="N2" s="46" t="s">
        <v>858</v>
      </c>
      <c r="O2" s="46" t="s">
        <v>838</v>
      </c>
      <c r="P2" s="75" t="s">
        <v>994</v>
      </c>
      <c r="Q2" s="75" t="s">
        <v>985</v>
      </c>
      <c r="R2" s="46"/>
      <c r="S2" s="12" t="s">
        <v>852</v>
      </c>
      <c r="T2" s="75" t="s">
        <v>846</v>
      </c>
      <c r="U2" s="23">
        <v>15</v>
      </c>
      <c r="V2" s="78" t="s">
        <v>835</v>
      </c>
      <c r="W2" s="23" t="s">
        <v>836</v>
      </c>
      <c r="X2" s="15" t="s">
        <v>849</v>
      </c>
      <c r="Y2" s="23" t="s">
        <v>21</v>
      </c>
      <c r="Z2" s="23" t="s">
        <v>21</v>
      </c>
      <c r="AA2" s="23" t="s">
        <v>21</v>
      </c>
      <c r="AB2" s="23" t="s">
        <v>21</v>
      </c>
    </row>
    <row r="3" spans="1:29" s="29" customFormat="1" ht="60" x14ac:dyDescent="0.25">
      <c r="A3" s="42">
        <v>6</v>
      </c>
      <c r="B3" s="23" t="s">
        <v>364</v>
      </c>
      <c r="C3" s="23"/>
      <c r="D3" s="23"/>
      <c r="E3" s="15">
        <v>2</v>
      </c>
      <c r="F3" s="15" t="s">
        <v>365</v>
      </c>
      <c r="G3" s="23" t="s">
        <v>285</v>
      </c>
      <c r="H3" s="24" t="s">
        <v>366</v>
      </c>
      <c r="I3" s="51">
        <v>41842</v>
      </c>
      <c r="J3" s="52">
        <v>3713</v>
      </c>
      <c r="K3" s="53">
        <v>2.488425925925926E-3</v>
      </c>
      <c r="L3" s="23" t="s">
        <v>45</v>
      </c>
      <c r="M3" s="23" t="s">
        <v>986</v>
      </c>
      <c r="N3" s="15" t="s">
        <v>859</v>
      </c>
      <c r="O3" s="15" t="s">
        <v>873</v>
      </c>
      <c r="P3" s="74" t="s">
        <v>989</v>
      </c>
      <c r="Q3" s="74" t="s">
        <v>987</v>
      </c>
      <c r="R3" s="15"/>
      <c r="S3" s="15" t="s">
        <v>874</v>
      </c>
      <c r="T3" s="74" t="s">
        <v>875</v>
      </c>
      <c r="U3" s="23" t="s">
        <v>347</v>
      </c>
      <c r="V3" s="78" t="s">
        <v>347</v>
      </c>
      <c r="W3" s="15" t="s">
        <v>872</v>
      </c>
      <c r="X3" s="15" t="s">
        <v>849</v>
      </c>
      <c r="Y3" s="23" t="s">
        <v>21</v>
      </c>
      <c r="Z3" s="23" t="s">
        <v>21</v>
      </c>
      <c r="AA3" s="23" t="s">
        <v>18</v>
      </c>
      <c r="AB3" s="23" t="s">
        <v>21</v>
      </c>
    </row>
    <row r="4" spans="1:29" s="29" customFormat="1" ht="180" x14ac:dyDescent="0.25">
      <c r="A4" s="41">
        <v>11</v>
      </c>
      <c r="B4" s="23" t="s">
        <v>373</v>
      </c>
      <c r="C4" s="23"/>
      <c r="D4" s="23"/>
      <c r="E4" s="15">
        <v>3</v>
      </c>
      <c r="F4" s="15" t="s">
        <v>374</v>
      </c>
      <c r="G4" s="23" t="s">
        <v>285</v>
      </c>
      <c r="H4" s="24" t="s">
        <v>375</v>
      </c>
      <c r="I4" s="51">
        <v>42100</v>
      </c>
      <c r="J4" s="52">
        <v>1189</v>
      </c>
      <c r="K4" s="53">
        <v>4.155092592592593E-3</v>
      </c>
      <c r="L4" s="23" t="s">
        <v>45</v>
      </c>
      <c r="M4" s="23"/>
      <c r="N4" s="15" t="s">
        <v>886</v>
      </c>
      <c r="O4" s="15" t="s">
        <v>881</v>
      </c>
      <c r="P4" s="74" t="s">
        <v>988</v>
      </c>
      <c r="Q4" s="74" t="s">
        <v>987</v>
      </c>
      <c r="R4" s="15"/>
      <c r="S4" s="15" t="s">
        <v>884</v>
      </c>
      <c r="T4" s="74" t="s">
        <v>885</v>
      </c>
      <c r="U4" s="23" t="s">
        <v>347</v>
      </c>
      <c r="V4" s="78" t="s">
        <v>347</v>
      </c>
      <c r="W4" s="15" t="s">
        <v>883</v>
      </c>
      <c r="X4" s="15" t="s">
        <v>879</v>
      </c>
      <c r="Y4" s="23" t="s">
        <v>880</v>
      </c>
      <c r="Z4" s="23" t="s">
        <v>21</v>
      </c>
      <c r="AA4" s="23" t="s">
        <v>21</v>
      </c>
      <c r="AB4" s="23" t="s">
        <v>21</v>
      </c>
    </row>
    <row r="5" spans="1:29" s="29" customFormat="1" ht="60" x14ac:dyDescent="0.25">
      <c r="A5" s="42">
        <v>16</v>
      </c>
      <c r="B5" s="46" t="s">
        <v>594</v>
      </c>
      <c r="C5" s="46"/>
      <c r="D5" s="46"/>
      <c r="E5" s="46">
        <v>4</v>
      </c>
      <c r="F5" s="15" t="s">
        <v>618</v>
      </c>
      <c r="G5" s="23" t="s">
        <v>250</v>
      </c>
      <c r="H5" s="24" t="s">
        <v>636</v>
      </c>
      <c r="I5" s="51">
        <v>42300</v>
      </c>
      <c r="J5" s="52">
        <v>828</v>
      </c>
      <c r="K5" s="53">
        <v>1.9791666666666668E-3</v>
      </c>
      <c r="L5" s="23" t="s">
        <v>48</v>
      </c>
      <c r="M5" s="23"/>
      <c r="N5" s="15" t="s">
        <v>859</v>
      </c>
      <c r="O5" s="15" t="s">
        <v>889</v>
      </c>
      <c r="P5" s="74" t="s">
        <v>994</v>
      </c>
      <c r="Q5" s="74" t="s">
        <v>991</v>
      </c>
      <c r="R5" s="15"/>
      <c r="S5" s="15" t="s">
        <v>888</v>
      </c>
      <c r="T5" s="74" t="s">
        <v>890</v>
      </c>
      <c r="U5" s="23" t="s">
        <v>47</v>
      </c>
      <c r="V5" s="78" t="s">
        <v>887</v>
      </c>
      <c r="W5" s="15" t="s">
        <v>892</v>
      </c>
      <c r="X5" s="15" t="s">
        <v>21</v>
      </c>
      <c r="Y5" s="23" t="s">
        <v>21</v>
      </c>
      <c r="Z5" s="23" t="s">
        <v>21</v>
      </c>
      <c r="AA5" s="23" t="s">
        <v>21</v>
      </c>
      <c r="AB5" s="23" t="s">
        <v>21</v>
      </c>
    </row>
    <row r="6" spans="1:29" s="29" customFormat="1" ht="210" x14ac:dyDescent="0.25">
      <c r="A6" s="41">
        <v>21</v>
      </c>
      <c r="B6" s="23" t="s">
        <v>390</v>
      </c>
      <c r="C6" s="23">
        <v>11</v>
      </c>
      <c r="D6" s="23">
        <v>6</v>
      </c>
      <c r="E6" s="15">
        <v>5</v>
      </c>
      <c r="F6" s="15" t="s">
        <v>876</v>
      </c>
      <c r="G6" s="23" t="s">
        <v>285</v>
      </c>
      <c r="H6" s="24" t="s">
        <v>386</v>
      </c>
      <c r="I6" s="51">
        <v>42086</v>
      </c>
      <c r="J6" s="52">
        <v>579</v>
      </c>
      <c r="K6" s="53">
        <v>3.1597222222222222E-3</v>
      </c>
      <c r="L6" s="23" t="s">
        <v>45</v>
      </c>
      <c r="M6" s="23"/>
      <c r="N6" s="15" t="s">
        <v>859</v>
      </c>
      <c r="O6" s="15" t="s">
        <v>882</v>
      </c>
      <c r="P6" s="74" t="s">
        <v>989</v>
      </c>
      <c r="Q6" s="74" t="s">
        <v>990</v>
      </c>
      <c r="R6" s="15"/>
      <c r="S6" s="15" t="s">
        <v>878</v>
      </c>
      <c r="T6" s="74" t="s">
        <v>875</v>
      </c>
      <c r="U6" s="23" t="s">
        <v>347</v>
      </c>
      <c r="V6" s="78" t="s">
        <v>347</v>
      </c>
      <c r="W6" s="15" t="s">
        <v>877</v>
      </c>
      <c r="X6" s="15"/>
      <c r="Y6" s="23"/>
      <c r="Z6" s="23" t="s">
        <v>21</v>
      </c>
      <c r="AA6" s="23"/>
      <c r="AB6" s="23" t="s">
        <v>21</v>
      </c>
    </row>
    <row r="7" spans="1:29" s="29" customFormat="1" ht="90" x14ac:dyDescent="0.25">
      <c r="A7" s="42">
        <v>26</v>
      </c>
      <c r="B7" s="23" t="s">
        <v>416</v>
      </c>
      <c r="C7" s="23"/>
      <c r="D7" s="23"/>
      <c r="E7" s="15">
        <v>6</v>
      </c>
      <c r="F7" s="15" t="s">
        <v>393</v>
      </c>
      <c r="G7" s="23" t="s">
        <v>285</v>
      </c>
      <c r="H7" s="24" t="s">
        <v>394</v>
      </c>
      <c r="I7" s="51">
        <v>41871</v>
      </c>
      <c r="J7" s="52">
        <v>491</v>
      </c>
      <c r="K7" s="53">
        <v>1.7592592592592592E-3</v>
      </c>
      <c r="L7" s="23" t="s">
        <v>45</v>
      </c>
      <c r="M7" s="23"/>
      <c r="N7" s="15" t="s">
        <v>896</v>
      </c>
      <c r="O7" s="15" t="s">
        <v>897</v>
      </c>
      <c r="P7" s="74" t="s">
        <v>994</v>
      </c>
      <c r="Q7" s="74" t="s">
        <v>985</v>
      </c>
      <c r="R7" s="15"/>
      <c r="S7" s="15" t="s">
        <v>895</v>
      </c>
      <c r="T7" s="74" t="s">
        <v>894</v>
      </c>
      <c r="U7" s="23" t="s">
        <v>347</v>
      </c>
      <c r="V7" s="78" t="s">
        <v>347</v>
      </c>
      <c r="W7" s="15" t="s">
        <v>893</v>
      </c>
      <c r="X7" s="15" t="s">
        <v>18</v>
      </c>
      <c r="Y7" s="23" t="s">
        <v>18</v>
      </c>
      <c r="Z7" s="23" t="s">
        <v>21</v>
      </c>
      <c r="AA7" s="23" t="s">
        <v>21</v>
      </c>
      <c r="AB7" s="23" t="s">
        <v>18</v>
      </c>
    </row>
    <row r="8" spans="1:29" s="29" customFormat="1" ht="105" x14ac:dyDescent="0.25">
      <c r="A8" s="41">
        <v>31</v>
      </c>
      <c r="B8" s="23" t="s">
        <v>421</v>
      </c>
      <c r="C8" s="23">
        <v>10</v>
      </c>
      <c r="D8" s="23"/>
      <c r="E8" s="15">
        <v>7</v>
      </c>
      <c r="F8" s="15" t="s">
        <v>403</v>
      </c>
      <c r="G8" s="23" t="s">
        <v>285</v>
      </c>
      <c r="H8" s="24" t="s">
        <v>404</v>
      </c>
      <c r="I8" s="51">
        <v>40450</v>
      </c>
      <c r="J8" s="52">
        <v>332</v>
      </c>
      <c r="K8" s="53">
        <v>1.2962962962962963E-3</v>
      </c>
      <c r="L8" s="23" t="s">
        <v>346</v>
      </c>
      <c r="M8" s="23"/>
      <c r="N8" s="15" t="s">
        <v>920</v>
      </c>
      <c r="O8" s="15" t="s">
        <v>899</v>
      </c>
      <c r="P8" s="74" t="s">
        <v>995</v>
      </c>
      <c r="Q8" s="74" t="s">
        <v>985</v>
      </c>
      <c r="R8" s="15"/>
      <c r="S8" s="15" t="s">
        <v>900</v>
      </c>
      <c r="T8" s="74" t="s">
        <v>839</v>
      </c>
      <c r="U8" s="23" t="s">
        <v>347</v>
      </c>
      <c r="V8" s="78" t="s">
        <v>347</v>
      </c>
      <c r="W8" s="15" t="s">
        <v>898</v>
      </c>
      <c r="X8" s="15" t="s">
        <v>18</v>
      </c>
      <c r="Y8" s="23" t="s">
        <v>18</v>
      </c>
      <c r="Z8" s="23" t="s">
        <v>21</v>
      </c>
      <c r="AA8" s="23" t="s">
        <v>18</v>
      </c>
      <c r="AB8" s="23" t="s">
        <v>21</v>
      </c>
      <c r="AC8" s="29" t="s">
        <v>903</v>
      </c>
    </row>
    <row r="9" spans="1:29" s="29" customFormat="1" ht="90" x14ac:dyDescent="0.25">
      <c r="A9" s="42">
        <v>36</v>
      </c>
      <c r="B9" s="85" t="s">
        <v>425</v>
      </c>
      <c r="C9" s="85"/>
      <c r="D9" s="85"/>
      <c r="E9" s="84" t="s">
        <v>926</v>
      </c>
      <c r="F9" s="84" t="s">
        <v>411</v>
      </c>
      <c r="G9" s="85" t="s">
        <v>285</v>
      </c>
      <c r="H9" s="86" t="s">
        <v>412</v>
      </c>
      <c r="I9" s="87">
        <v>40476</v>
      </c>
      <c r="J9" s="88">
        <v>259</v>
      </c>
      <c r="K9" s="89">
        <v>1.3194444444444443E-3</v>
      </c>
      <c r="L9" s="85" t="s">
        <v>346</v>
      </c>
      <c r="M9" s="85"/>
      <c r="N9" s="84" t="s">
        <v>920</v>
      </c>
      <c r="O9" s="84" t="s">
        <v>902</v>
      </c>
      <c r="P9" s="90" t="s">
        <v>995</v>
      </c>
      <c r="Q9" s="90" t="s">
        <v>985</v>
      </c>
      <c r="R9" s="84"/>
      <c r="S9" s="84" t="s">
        <v>900</v>
      </c>
      <c r="T9" s="90" t="s">
        <v>839</v>
      </c>
      <c r="U9" s="85" t="s">
        <v>347</v>
      </c>
      <c r="V9" s="91" t="s">
        <v>347</v>
      </c>
      <c r="W9" s="83" t="s">
        <v>901</v>
      </c>
      <c r="X9" s="84" t="s">
        <v>18</v>
      </c>
      <c r="Y9" s="85" t="s">
        <v>18</v>
      </c>
      <c r="Z9" s="85" t="s">
        <v>21</v>
      </c>
      <c r="AA9" s="85" t="s">
        <v>18</v>
      </c>
      <c r="AB9" s="85" t="s">
        <v>21</v>
      </c>
      <c r="AC9" s="83" t="s">
        <v>903</v>
      </c>
    </row>
    <row r="10" spans="1:29" s="29" customFormat="1" ht="90" x14ac:dyDescent="0.25">
      <c r="A10" s="39">
        <v>41</v>
      </c>
      <c r="B10" s="23" t="s">
        <v>599</v>
      </c>
      <c r="C10" s="23"/>
      <c r="D10" s="23">
        <v>11</v>
      </c>
      <c r="E10" s="15">
        <v>9</v>
      </c>
      <c r="F10" s="15" t="s">
        <v>623</v>
      </c>
      <c r="G10" s="23" t="s">
        <v>250</v>
      </c>
      <c r="H10" s="24" t="s">
        <v>642</v>
      </c>
      <c r="I10" s="51">
        <v>42229</v>
      </c>
      <c r="J10" s="52">
        <v>220</v>
      </c>
      <c r="K10" s="53">
        <v>1.8750000000000001E-3</v>
      </c>
      <c r="L10" s="23" t="s">
        <v>48</v>
      </c>
      <c r="M10" s="23"/>
      <c r="N10" s="15" t="s">
        <v>907</v>
      </c>
      <c r="O10" s="15" t="s">
        <v>905</v>
      </c>
      <c r="P10" s="74" t="s">
        <v>994</v>
      </c>
      <c r="Q10" s="74" t="s">
        <v>985</v>
      </c>
      <c r="R10" s="15"/>
      <c r="S10" s="15" t="s">
        <v>906</v>
      </c>
      <c r="T10" s="74" t="s">
        <v>875</v>
      </c>
      <c r="U10" s="23">
        <v>1</v>
      </c>
      <c r="V10" s="78" t="s">
        <v>868</v>
      </c>
      <c r="W10" s="46" t="s">
        <v>904</v>
      </c>
      <c r="X10" s="15" t="s">
        <v>18</v>
      </c>
      <c r="Y10" s="23" t="s">
        <v>21</v>
      </c>
      <c r="Z10" s="23" t="s">
        <v>21</v>
      </c>
      <c r="AA10" s="23" t="s">
        <v>21</v>
      </c>
      <c r="AB10" s="23" t="s">
        <v>21</v>
      </c>
    </row>
    <row r="11" spans="1:29" s="29" customFormat="1" ht="75" x14ac:dyDescent="0.25">
      <c r="A11" s="40">
        <v>46</v>
      </c>
      <c r="B11" s="46" t="s">
        <v>600</v>
      </c>
      <c r="C11" s="46">
        <v>2</v>
      </c>
      <c r="D11" s="46"/>
      <c r="E11" s="46">
        <v>10</v>
      </c>
      <c r="F11" s="15" t="s">
        <v>624</v>
      </c>
      <c r="G11" s="23" t="s">
        <v>250</v>
      </c>
      <c r="H11" s="24" t="s">
        <v>643</v>
      </c>
      <c r="I11" s="51">
        <v>41663</v>
      </c>
      <c r="J11" s="52">
        <v>194</v>
      </c>
      <c r="K11" s="53">
        <v>1.4699074074074074E-3</v>
      </c>
      <c r="L11" s="23" t="s">
        <v>48</v>
      </c>
      <c r="M11" s="23"/>
      <c r="N11" s="15" t="s">
        <v>910</v>
      </c>
      <c r="O11" s="15" t="s">
        <v>909</v>
      </c>
      <c r="P11" s="74" t="s">
        <v>994</v>
      </c>
      <c r="Q11" s="74" t="s">
        <v>985</v>
      </c>
      <c r="R11" s="15"/>
      <c r="S11" s="15" t="s">
        <v>911</v>
      </c>
      <c r="T11" s="74" t="s">
        <v>875</v>
      </c>
      <c r="U11" s="23" t="s">
        <v>47</v>
      </c>
      <c r="V11" s="78" t="s">
        <v>862</v>
      </c>
      <c r="W11" s="46" t="s">
        <v>908</v>
      </c>
      <c r="X11" s="15"/>
      <c r="Y11" s="23" t="s">
        <v>18</v>
      </c>
      <c r="Z11" s="23" t="s">
        <v>21</v>
      </c>
      <c r="AA11" s="23" t="s">
        <v>21</v>
      </c>
      <c r="AB11" s="23" t="s">
        <v>18</v>
      </c>
    </row>
    <row r="12" spans="1:29" s="29" customFormat="1" ht="60" x14ac:dyDescent="0.25">
      <c r="A12" s="39">
        <v>51</v>
      </c>
      <c r="B12" s="46" t="s">
        <v>602</v>
      </c>
      <c r="C12" s="46">
        <v>9</v>
      </c>
      <c r="D12" s="46"/>
      <c r="E12" s="46">
        <v>11</v>
      </c>
      <c r="F12" s="15" t="s">
        <v>626</v>
      </c>
      <c r="G12" s="23" t="s">
        <v>250</v>
      </c>
      <c r="H12" s="24" t="s">
        <v>645</v>
      </c>
      <c r="I12" s="51">
        <v>41311</v>
      </c>
      <c r="J12" s="52">
        <v>168</v>
      </c>
      <c r="K12" s="53">
        <v>2.3298611111111107E-2</v>
      </c>
      <c r="L12" s="23" t="s">
        <v>48</v>
      </c>
      <c r="M12" s="23"/>
      <c r="N12" s="15" t="s">
        <v>817</v>
      </c>
      <c r="O12" s="46" t="s">
        <v>912</v>
      </c>
      <c r="P12" s="74" t="s">
        <v>1001</v>
      </c>
      <c r="Q12" s="74" t="s">
        <v>985</v>
      </c>
      <c r="R12" s="46"/>
      <c r="S12" s="46" t="s">
        <v>47</v>
      </c>
      <c r="T12" s="74" t="s">
        <v>875</v>
      </c>
      <c r="U12" s="46" t="s">
        <v>47</v>
      </c>
      <c r="V12" s="78" t="s">
        <v>862</v>
      </c>
      <c r="W12" s="15" t="s">
        <v>913</v>
      </c>
      <c r="X12" s="15"/>
      <c r="Y12" s="15" t="s">
        <v>18</v>
      </c>
      <c r="Z12" s="15" t="s">
        <v>18</v>
      </c>
      <c r="AA12" s="15" t="s">
        <v>21</v>
      </c>
      <c r="AB12" s="15" t="s">
        <v>18</v>
      </c>
    </row>
    <row r="13" spans="1:29" s="29" customFormat="1" ht="45" x14ac:dyDescent="0.25">
      <c r="A13" s="40">
        <v>56</v>
      </c>
      <c r="B13" s="23" t="s">
        <v>605</v>
      </c>
      <c r="C13" s="23"/>
      <c r="D13" s="23"/>
      <c r="E13" s="15">
        <v>12</v>
      </c>
      <c r="F13" s="15" t="s">
        <v>629</v>
      </c>
      <c r="G13" s="23" t="s">
        <v>250</v>
      </c>
      <c r="H13" s="24" t="s">
        <v>650</v>
      </c>
      <c r="I13" s="51">
        <v>40673</v>
      </c>
      <c r="J13" s="52">
        <v>161</v>
      </c>
      <c r="K13" s="53">
        <v>5.5555555555555556E-4</v>
      </c>
      <c r="L13" s="23" t="s">
        <v>51</v>
      </c>
      <c r="M13" s="23"/>
      <c r="N13" s="15" t="s">
        <v>923</v>
      </c>
      <c r="O13" s="15" t="s">
        <v>914</v>
      </c>
      <c r="P13" s="74" t="s">
        <v>1000</v>
      </c>
      <c r="Q13" s="74" t="s">
        <v>997</v>
      </c>
      <c r="R13" s="15"/>
      <c r="S13" s="15" t="s">
        <v>47</v>
      </c>
      <c r="T13" s="74" t="s">
        <v>924</v>
      </c>
      <c r="U13" s="46" t="s">
        <v>47</v>
      </c>
      <c r="V13" s="70" t="s">
        <v>862</v>
      </c>
      <c r="W13" s="46" t="s">
        <v>843</v>
      </c>
      <c r="X13" s="70"/>
      <c r="Y13" s="46" t="s">
        <v>18</v>
      </c>
      <c r="Z13" s="46" t="s">
        <v>18</v>
      </c>
      <c r="AA13" s="46" t="s">
        <v>21</v>
      </c>
      <c r="AB13" s="46" t="s">
        <v>843</v>
      </c>
    </row>
    <row r="14" spans="1:29" s="29" customFormat="1" ht="75" x14ac:dyDescent="0.25">
      <c r="A14" s="39">
        <v>61</v>
      </c>
      <c r="B14" s="46" t="s">
        <v>606</v>
      </c>
      <c r="C14" s="46">
        <v>4</v>
      </c>
      <c r="D14" s="46">
        <v>16</v>
      </c>
      <c r="E14" s="46">
        <v>13</v>
      </c>
      <c r="F14" s="15" t="s">
        <v>630</v>
      </c>
      <c r="G14" s="23" t="s">
        <v>250</v>
      </c>
      <c r="H14" s="24" t="s">
        <v>651</v>
      </c>
      <c r="I14" s="51">
        <v>40091</v>
      </c>
      <c r="J14" s="52">
        <v>141</v>
      </c>
      <c r="K14" s="53">
        <v>6.122685185185185E-3</v>
      </c>
      <c r="L14" s="23" t="s">
        <v>346</v>
      </c>
      <c r="M14" s="23"/>
      <c r="N14" s="15" t="s">
        <v>822</v>
      </c>
      <c r="O14" s="15" t="s">
        <v>915</v>
      </c>
      <c r="P14" s="74" t="s">
        <v>999</v>
      </c>
      <c r="Q14" s="74" t="s">
        <v>996</v>
      </c>
      <c r="R14" s="15"/>
      <c r="S14" s="15" t="s">
        <v>917</v>
      </c>
      <c r="T14" s="74" t="s">
        <v>916</v>
      </c>
      <c r="U14" s="46" t="s">
        <v>347</v>
      </c>
      <c r="V14" s="70" t="s">
        <v>862</v>
      </c>
      <c r="W14" s="46" t="s">
        <v>892</v>
      </c>
      <c r="X14" s="70"/>
      <c r="Y14" s="46" t="s">
        <v>18</v>
      </c>
      <c r="Z14" s="46" t="s">
        <v>18</v>
      </c>
      <c r="AA14" s="46" t="s">
        <v>21</v>
      </c>
      <c r="AB14" s="46" t="s">
        <v>18</v>
      </c>
    </row>
    <row r="15" spans="1:29" s="29" customFormat="1" ht="60" x14ac:dyDescent="0.25">
      <c r="A15" s="40">
        <v>66</v>
      </c>
      <c r="B15" s="46" t="s">
        <v>782</v>
      </c>
      <c r="C15" s="46"/>
      <c r="D15" s="46"/>
      <c r="E15" s="46">
        <v>14</v>
      </c>
      <c r="F15" s="46" t="s">
        <v>328</v>
      </c>
      <c r="G15" s="46" t="s">
        <v>277</v>
      </c>
      <c r="H15" s="47" t="s">
        <v>804</v>
      </c>
      <c r="I15" s="48">
        <v>41530</v>
      </c>
      <c r="J15" s="49">
        <v>113</v>
      </c>
      <c r="K15" s="50">
        <v>2.2222222222222222E-3</v>
      </c>
      <c r="L15" s="46" t="s">
        <v>45</v>
      </c>
      <c r="M15" s="46"/>
      <c r="N15" s="46" t="s">
        <v>919</v>
      </c>
      <c r="O15" s="46" t="s">
        <v>922</v>
      </c>
      <c r="P15" s="74" t="s">
        <v>995</v>
      </c>
      <c r="Q15" s="74" t="s">
        <v>985</v>
      </c>
      <c r="R15" s="46"/>
      <c r="S15" s="46" t="s">
        <v>47</v>
      </c>
      <c r="T15" s="74" t="s">
        <v>921</v>
      </c>
      <c r="U15" s="46" t="s">
        <v>47</v>
      </c>
      <c r="V15" s="78" t="s">
        <v>868</v>
      </c>
      <c r="W15" s="15" t="s">
        <v>918</v>
      </c>
      <c r="X15" s="15"/>
      <c r="Y15" s="46" t="s">
        <v>18</v>
      </c>
      <c r="Z15" s="46" t="s">
        <v>21</v>
      </c>
      <c r="AA15" s="46" t="s">
        <v>21</v>
      </c>
      <c r="AB15" s="46" t="s">
        <v>18</v>
      </c>
    </row>
    <row r="16" spans="1:29" s="29" customFormat="1" ht="30" x14ac:dyDescent="0.25">
      <c r="A16" s="39">
        <v>71</v>
      </c>
      <c r="B16" s="83" t="s">
        <v>608</v>
      </c>
      <c r="C16" s="83"/>
      <c r="D16" s="83"/>
      <c r="E16" s="83" t="s">
        <v>926</v>
      </c>
      <c r="F16" s="84" t="s">
        <v>632</v>
      </c>
      <c r="G16" s="85" t="s">
        <v>250</v>
      </c>
      <c r="H16" s="86" t="s">
        <v>653</v>
      </c>
      <c r="I16" s="87">
        <v>40773</v>
      </c>
      <c r="J16" s="88">
        <v>101</v>
      </c>
      <c r="K16" s="89">
        <v>1.0069444444444444E-3</v>
      </c>
      <c r="L16" s="85" t="s">
        <v>649</v>
      </c>
      <c r="M16" s="85"/>
      <c r="N16" s="84" t="s">
        <v>923</v>
      </c>
      <c r="O16" s="84" t="s">
        <v>914</v>
      </c>
      <c r="P16" s="90"/>
      <c r="Q16" s="90"/>
      <c r="R16" s="84"/>
      <c r="S16" s="84" t="s">
        <v>47</v>
      </c>
      <c r="T16" s="90" t="s">
        <v>924</v>
      </c>
      <c r="U16" s="83" t="s">
        <v>47</v>
      </c>
      <c r="V16" s="91" t="s">
        <v>862</v>
      </c>
      <c r="W16" s="84" t="s">
        <v>843</v>
      </c>
      <c r="X16" s="84"/>
      <c r="Y16" s="83" t="s">
        <v>18</v>
      </c>
      <c r="Z16" s="83" t="s">
        <v>18</v>
      </c>
      <c r="AA16" s="83" t="s">
        <v>21</v>
      </c>
      <c r="AB16" s="83" t="s">
        <v>843</v>
      </c>
      <c r="AC16" s="83"/>
    </row>
    <row r="17" spans="1:29" s="29" customFormat="1" ht="30" x14ac:dyDescent="0.25">
      <c r="A17" s="40">
        <v>76</v>
      </c>
      <c r="B17" s="83" t="s">
        <v>610</v>
      </c>
      <c r="C17" s="83"/>
      <c r="D17" s="83"/>
      <c r="E17" s="83" t="s">
        <v>926</v>
      </c>
      <c r="F17" s="84" t="s">
        <v>633</v>
      </c>
      <c r="G17" s="85" t="s">
        <v>250</v>
      </c>
      <c r="H17" s="85" t="s">
        <v>654</v>
      </c>
      <c r="I17" s="87">
        <v>40868</v>
      </c>
      <c r="J17" s="88">
        <v>94</v>
      </c>
      <c r="K17" s="89">
        <v>7.5231481481481471E-4</v>
      </c>
      <c r="L17" s="85" t="s">
        <v>649</v>
      </c>
      <c r="M17" s="85"/>
      <c r="N17" s="84"/>
      <c r="O17" s="84"/>
      <c r="P17" s="90"/>
      <c r="Q17" s="90"/>
      <c r="R17" s="84"/>
      <c r="S17" s="84"/>
      <c r="T17" s="90"/>
      <c r="U17" s="85"/>
      <c r="V17" s="91"/>
      <c r="W17" s="85"/>
      <c r="X17" s="84"/>
      <c r="Y17" s="85"/>
      <c r="Z17" s="85"/>
      <c r="AA17" s="85"/>
      <c r="AB17" s="85"/>
      <c r="AC17" s="83"/>
    </row>
    <row r="18" spans="1:29" s="29" customFormat="1" ht="26.25" customHeight="1" x14ac:dyDescent="0.25">
      <c r="A18" s="43">
        <v>81</v>
      </c>
      <c r="B18" s="83" t="s">
        <v>737</v>
      </c>
      <c r="C18" s="83">
        <v>1</v>
      </c>
      <c r="D18" s="83">
        <v>21</v>
      </c>
      <c r="E18" s="83" t="s">
        <v>926</v>
      </c>
      <c r="F18" s="83" t="s">
        <v>751</v>
      </c>
      <c r="G18" s="83" t="s">
        <v>271</v>
      </c>
      <c r="H18" s="83" t="s">
        <v>766</v>
      </c>
      <c r="I18" s="103">
        <v>42298</v>
      </c>
      <c r="J18" s="104">
        <v>84</v>
      </c>
      <c r="K18" s="105">
        <v>3.4953703703703705E-3</v>
      </c>
      <c r="L18" s="83" t="s">
        <v>346</v>
      </c>
      <c r="M18" s="83"/>
      <c r="N18" s="83"/>
      <c r="O18" s="83"/>
      <c r="P18" s="90"/>
      <c r="Q18" s="90"/>
      <c r="R18" s="83"/>
      <c r="S18" s="83"/>
      <c r="T18" s="90"/>
      <c r="U18" s="85"/>
      <c r="V18" s="91"/>
      <c r="W18" s="85"/>
      <c r="X18" s="84"/>
      <c r="Y18" s="85"/>
      <c r="Z18" s="85"/>
      <c r="AA18" s="85"/>
      <c r="AB18" s="85"/>
      <c r="AC18" s="83"/>
    </row>
    <row r="19" spans="1:29" ht="60" x14ac:dyDescent="0.25">
      <c r="A19" s="44">
        <v>86</v>
      </c>
      <c r="B19" s="46" t="s">
        <v>786</v>
      </c>
      <c r="C19" s="46"/>
      <c r="D19" s="46"/>
      <c r="E19" s="46">
        <v>18</v>
      </c>
      <c r="F19" s="46" t="s">
        <v>796</v>
      </c>
      <c r="G19" s="46" t="s">
        <v>277</v>
      </c>
      <c r="H19" s="47" t="s">
        <v>808</v>
      </c>
      <c r="I19" s="48">
        <v>42132</v>
      </c>
      <c r="J19" s="49">
        <v>73</v>
      </c>
      <c r="K19" s="50">
        <v>2.7083333333333334E-3</v>
      </c>
      <c r="L19" s="46" t="s">
        <v>45</v>
      </c>
      <c r="M19" s="46"/>
      <c r="N19" s="46" t="s">
        <v>923</v>
      </c>
      <c r="O19" s="46" t="s">
        <v>941</v>
      </c>
      <c r="P19" s="74" t="s">
        <v>998</v>
      </c>
      <c r="Q19" s="74" t="s">
        <v>18</v>
      </c>
      <c r="R19" s="46"/>
      <c r="S19" s="46" t="s">
        <v>47</v>
      </c>
      <c r="T19" s="74" t="s">
        <v>940</v>
      </c>
      <c r="U19" s="23" t="s">
        <v>47</v>
      </c>
      <c r="V19" s="78" t="s">
        <v>856</v>
      </c>
      <c r="W19" s="23" t="s">
        <v>843</v>
      </c>
      <c r="Y19" s="23" t="s">
        <v>18</v>
      </c>
      <c r="Z19" s="23" t="s">
        <v>18</v>
      </c>
      <c r="AA19" s="23" t="s">
        <v>21</v>
      </c>
      <c r="AB19" s="23" t="s">
        <v>21</v>
      </c>
    </row>
    <row r="20" spans="1:29" ht="30" x14ac:dyDescent="0.25">
      <c r="A20" s="43">
        <v>91</v>
      </c>
      <c r="B20" s="85" t="s">
        <v>575</v>
      </c>
      <c r="C20" s="85"/>
      <c r="D20" s="85"/>
      <c r="E20" s="84" t="s">
        <v>926</v>
      </c>
      <c r="F20" s="84" t="s">
        <v>545</v>
      </c>
      <c r="G20" s="85" t="s">
        <v>285</v>
      </c>
      <c r="H20" s="85" t="s">
        <v>586</v>
      </c>
      <c r="I20" s="87">
        <v>40521</v>
      </c>
      <c r="J20" s="88">
        <v>58</v>
      </c>
      <c r="K20" s="89">
        <v>7.175925925925927E-4</v>
      </c>
      <c r="L20" s="85" t="s">
        <v>346</v>
      </c>
      <c r="M20" s="85"/>
      <c r="N20" s="84"/>
      <c r="O20" s="84"/>
      <c r="P20" s="90"/>
      <c r="Q20" s="90"/>
      <c r="R20" s="84"/>
      <c r="S20" s="84"/>
      <c r="T20" s="90"/>
      <c r="U20" s="85"/>
      <c r="V20" s="91"/>
      <c r="W20" s="85"/>
      <c r="X20" s="84"/>
      <c r="Y20" s="85"/>
      <c r="Z20" s="85"/>
      <c r="AA20" s="85"/>
      <c r="AB20" s="85"/>
      <c r="AC20" s="85"/>
    </row>
    <row r="21" spans="1:29" ht="45" x14ac:dyDescent="0.25">
      <c r="A21" s="44">
        <v>96</v>
      </c>
      <c r="B21" s="46" t="s">
        <v>669</v>
      </c>
      <c r="C21" s="46"/>
      <c r="D21" s="46"/>
      <c r="E21" s="46">
        <v>20</v>
      </c>
      <c r="F21" s="46" t="s">
        <v>678</v>
      </c>
      <c r="G21" s="46" t="s">
        <v>233</v>
      </c>
      <c r="H21" s="47" t="s">
        <v>690</v>
      </c>
      <c r="I21" s="48">
        <v>42160</v>
      </c>
      <c r="J21" s="49">
        <v>40</v>
      </c>
      <c r="K21" s="50">
        <v>2.3020833333333334E-2</v>
      </c>
      <c r="L21" s="46" t="s">
        <v>45</v>
      </c>
      <c r="M21" s="46"/>
      <c r="N21" s="46" t="s">
        <v>817</v>
      </c>
      <c r="O21" s="46" t="s">
        <v>946</v>
      </c>
      <c r="P21" s="74" t="s">
        <v>1002</v>
      </c>
      <c r="Q21" s="74" t="s">
        <v>1003</v>
      </c>
      <c r="R21" s="46"/>
      <c r="S21" s="46" t="s">
        <v>47</v>
      </c>
      <c r="T21" s="74" t="s">
        <v>18</v>
      </c>
      <c r="U21" s="46" t="s">
        <v>47</v>
      </c>
      <c r="V21" s="70" t="s">
        <v>862</v>
      </c>
      <c r="W21" s="46" t="s">
        <v>945</v>
      </c>
      <c r="X21" s="70"/>
      <c r="Y21" s="46" t="s">
        <v>18</v>
      </c>
      <c r="Z21" s="46" t="s">
        <v>18</v>
      </c>
      <c r="AA21" s="46" t="s">
        <v>21</v>
      </c>
      <c r="AB21" s="46" t="s">
        <v>18</v>
      </c>
    </row>
    <row r="22" spans="1:29" ht="72" customHeight="1" x14ac:dyDescent="0.25">
      <c r="A22" s="43">
        <v>101</v>
      </c>
      <c r="B22" s="46" t="s">
        <v>671</v>
      </c>
      <c r="C22" s="46"/>
      <c r="D22" s="46">
        <v>26</v>
      </c>
      <c r="E22" s="46">
        <v>21</v>
      </c>
      <c r="F22" s="46" t="s">
        <v>680</v>
      </c>
      <c r="G22" s="46" t="s">
        <v>233</v>
      </c>
      <c r="H22" s="47" t="s">
        <v>693</v>
      </c>
      <c r="I22" s="48">
        <v>42461</v>
      </c>
      <c r="J22" s="49">
        <v>24</v>
      </c>
      <c r="K22" s="50">
        <v>4.1597222222222223E-2</v>
      </c>
      <c r="L22" s="46" t="s">
        <v>45</v>
      </c>
      <c r="M22" s="46"/>
      <c r="N22" s="46" t="s">
        <v>947</v>
      </c>
      <c r="O22" s="46" t="s">
        <v>953</v>
      </c>
      <c r="P22" s="74" t="s">
        <v>1004</v>
      </c>
      <c r="Q22" s="74" t="s">
        <v>985</v>
      </c>
      <c r="R22" s="46"/>
      <c r="S22" s="46" t="s">
        <v>952</v>
      </c>
      <c r="T22" s="74" t="s">
        <v>845</v>
      </c>
      <c r="U22" s="46" t="s">
        <v>47</v>
      </c>
      <c r="V22" s="70" t="s">
        <v>862</v>
      </c>
      <c r="W22" s="46" t="s">
        <v>951</v>
      </c>
      <c r="X22" s="70"/>
      <c r="Y22" s="46" t="s">
        <v>18</v>
      </c>
      <c r="Z22" s="46" t="s">
        <v>18</v>
      </c>
      <c r="AA22" s="46" t="s">
        <v>21</v>
      </c>
      <c r="AB22" s="46" t="s">
        <v>18</v>
      </c>
      <c r="AC22" s="46" t="s">
        <v>948</v>
      </c>
    </row>
    <row r="23" spans="1:29" ht="75" x14ac:dyDescent="0.25">
      <c r="A23" s="44">
        <v>106</v>
      </c>
      <c r="B23" s="46" t="s">
        <v>698</v>
      </c>
      <c r="C23" s="46"/>
      <c r="D23" s="46"/>
      <c r="E23" s="46">
        <v>22</v>
      </c>
      <c r="F23" s="46" t="s">
        <v>708</v>
      </c>
      <c r="G23" s="46" t="s">
        <v>255</v>
      </c>
      <c r="H23" s="47" t="s">
        <v>720</v>
      </c>
      <c r="I23" s="48">
        <v>42415</v>
      </c>
      <c r="J23" s="49">
        <v>21</v>
      </c>
      <c r="K23" s="50">
        <v>1.4131944444444445E-2</v>
      </c>
      <c r="L23" s="46" t="s">
        <v>346</v>
      </c>
      <c r="M23" s="46"/>
      <c r="N23" s="46" t="s">
        <v>817</v>
      </c>
      <c r="O23" s="46" t="s">
        <v>955</v>
      </c>
      <c r="P23" s="74" t="s">
        <v>1004</v>
      </c>
      <c r="Q23" s="74" t="s">
        <v>1003</v>
      </c>
      <c r="R23" s="46" t="s">
        <v>954</v>
      </c>
      <c r="S23" s="46" t="s">
        <v>957</v>
      </c>
      <c r="T23" s="74" t="s">
        <v>956</v>
      </c>
      <c r="U23" s="46" t="s">
        <v>47</v>
      </c>
      <c r="V23" s="78" t="s">
        <v>862</v>
      </c>
      <c r="W23" s="46" t="s">
        <v>958</v>
      </c>
      <c r="Y23" s="15" t="s">
        <v>18</v>
      </c>
      <c r="Z23" s="15" t="s">
        <v>18</v>
      </c>
      <c r="AA23" s="15" t="s">
        <v>21</v>
      </c>
      <c r="AB23" s="15" t="s">
        <v>18</v>
      </c>
    </row>
    <row r="24" spans="1:29" ht="75" x14ac:dyDescent="0.25">
      <c r="A24" s="43">
        <v>111</v>
      </c>
      <c r="B24" s="46" t="s">
        <v>701</v>
      </c>
      <c r="C24" s="46"/>
      <c r="D24" s="46"/>
      <c r="E24" s="46">
        <v>23</v>
      </c>
      <c r="F24" s="46" t="s">
        <v>711</v>
      </c>
      <c r="G24" s="46" t="s">
        <v>255</v>
      </c>
      <c r="H24" s="47" t="s">
        <v>725</v>
      </c>
      <c r="I24" s="48">
        <v>42453</v>
      </c>
      <c r="J24" s="49">
        <v>13</v>
      </c>
      <c r="K24" s="50">
        <v>1.5416666666666667E-2</v>
      </c>
      <c r="L24" s="46" t="s">
        <v>346</v>
      </c>
      <c r="M24" s="46"/>
      <c r="N24" s="46" t="s">
        <v>817</v>
      </c>
      <c r="O24" s="46" t="s">
        <v>962</v>
      </c>
      <c r="P24" s="74" t="s">
        <v>1004</v>
      </c>
      <c r="Q24" s="74" t="s">
        <v>1003</v>
      </c>
      <c r="R24" s="46" t="s">
        <v>961</v>
      </c>
      <c r="S24" s="46" t="s">
        <v>966</v>
      </c>
      <c r="T24" s="74" t="s">
        <v>965</v>
      </c>
      <c r="U24" s="46" t="s">
        <v>47</v>
      </c>
      <c r="V24" s="78" t="s">
        <v>862</v>
      </c>
      <c r="W24" s="15" t="s">
        <v>963</v>
      </c>
      <c r="Y24" s="15" t="s">
        <v>18</v>
      </c>
      <c r="Z24" s="15" t="s">
        <v>18</v>
      </c>
      <c r="AA24" s="15" t="s">
        <v>21</v>
      </c>
      <c r="AB24" s="15" t="s">
        <v>18</v>
      </c>
    </row>
    <row r="25" spans="1:29" ht="60" x14ac:dyDescent="0.25">
      <c r="A25" s="44">
        <v>116</v>
      </c>
      <c r="B25" s="83" t="s">
        <v>706</v>
      </c>
      <c r="C25" s="83"/>
      <c r="D25" s="83"/>
      <c r="E25" s="83" t="s">
        <v>926</v>
      </c>
      <c r="F25" s="83" t="s">
        <v>716</v>
      </c>
      <c r="G25" s="83" t="s">
        <v>255</v>
      </c>
      <c r="H25" s="112" t="s">
        <v>733</v>
      </c>
      <c r="I25" s="103">
        <v>42444</v>
      </c>
      <c r="J25" s="104">
        <v>7</v>
      </c>
      <c r="K25" s="105">
        <v>4.1550925925925929E-2</v>
      </c>
      <c r="L25" s="83" t="s">
        <v>346</v>
      </c>
      <c r="M25" s="83"/>
      <c r="N25" s="83" t="s">
        <v>817</v>
      </c>
      <c r="O25" s="83"/>
      <c r="P25" s="90"/>
      <c r="Q25" s="90"/>
      <c r="R25" s="83"/>
      <c r="S25" s="83"/>
      <c r="T25" s="90"/>
      <c r="U25" s="85"/>
      <c r="V25" s="91"/>
      <c r="W25" s="85"/>
      <c r="X25" s="84"/>
      <c r="Y25" s="85"/>
      <c r="Z25" s="85"/>
      <c r="AA25" s="85"/>
      <c r="AB25" s="85"/>
      <c r="AC25" s="85"/>
    </row>
    <row r="26" spans="1:29" ht="195" x14ac:dyDescent="0.25">
      <c r="A26" s="42">
        <v>2</v>
      </c>
      <c r="B26" s="72" t="s">
        <v>354</v>
      </c>
      <c r="F26" s="15" t="s">
        <v>330</v>
      </c>
      <c r="G26" s="23" t="s">
        <v>285</v>
      </c>
      <c r="H26" s="24" t="s">
        <v>345</v>
      </c>
      <c r="I26" s="51">
        <v>40988</v>
      </c>
      <c r="J26" s="52">
        <v>6275</v>
      </c>
      <c r="K26" s="53">
        <v>2.5925925925925925E-3</v>
      </c>
      <c r="L26" s="23" t="s">
        <v>346</v>
      </c>
      <c r="N26" s="46" t="s">
        <v>860</v>
      </c>
      <c r="O26" s="46" t="s">
        <v>842</v>
      </c>
      <c r="P26" s="74" t="s">
        <v>988</v>
      </c>
      <c r="Q26" s="74" t="s">
        <v>985</v>
      </c>
      <c r="R26" s="46"/>
      <c r="S26" s="12" t="s">
        <v>851</v>
      </c>
      <c r="T26" s="74" t="s">
        <v>839</v>
      </c>
      <c r="U26" s="23" t="s">
        <v>347</v>
      </c>
      <c r="V26" s="78" t="s">
        <v>347</v>
      </c>
      <c r="W26" s="15" t="s">
        <v>841</v>
      </c>
      <c r="X26" s="15" t="s">
        <v>849</v>
      </c>
      <c r="Y26" s="23" t="s">
        <v>21</v>
      </c>
      <c r="Z26" s="23" t="s">
        <v>21</v>
      </c>
      <c r="AA26" s="23" t="s">
        <v>21</v>
      </c>
      <c r="AB26" s="23" t="s">
        <v>21</v>
      </c>
    </row>
    <row r="27" spans="1:29" x14ac:dyDescent="0.25">
      <c r="A27" s="41">
        <v>3</v>
      </c>
      <c r="B27" s="23" t="s">
        <v>357</v>
      </c>
      <c r="F27" s="15" t="s">
        <v>355</v>
      </c>
      <c r="G27" s="23" t="s">
        <v>285</v>
      </c>
      <c r="H27" s="23" t="s">
        <v>356</v>
      </c>
      <c r="I27" s="51">
        <v>40815</v>
      </c>
      <c r="J27" s="52">
        <v>4764</v>
      </c>
      <c r="K27" s="53">
        <v>9.3750000000000007E-4</v>
      </c>
      <c r="L27" s="23" t="s">
        <v>346</v>
      </c>
      <c r="U27" s="46"/>
      <c r="V27" s="70"/>
      <c r="W27" s="46"/>
      <c r="X27" s="70"/>
      <c r="Y27" s="46"/>
      <c r="Z27" s="46"/>
      <c r="AA27" s="46"/>
      <c r="AB27" s="46"/>
    </row>
    <row r="28" spans="1:29" x14ac:dyDescent="0.25">
      <c r="A28" s="42">
        <v>4</v>
      </c>
      <c r="B28" s="23" t="s">
        <v>358</v>
      </c>
      <c r="C28" s="23">
        <v>6</v>
      </c>
      <c r="F28" s="15" t="s">
        <v>359</v>
      </c>
      <c r="G28" s="23" t="s">
        <v>285</v>
      </c>
      <c r="H28" s="23" t="s">
        <v>360</v>
      </c>
      <c r="I28" s="51">
        <v>40815</v>
      </c>
      <c r="J28" s="52">
        <v>4545</v>
      </c>
      <c r="K28" s="53">
        <v>7.8703703703703705E-4</v>
      </c>
      <c r="L28" s="23" t="s">
        <v>346</v>
      </c>
      <c r="U28" s="46"/>
      <c r="V28" s="70"/>
      <c r="W28" s="46"/>
      <c r="X28" s="70"/>
      <c r="Y28" s="46"/>
      <c r="Z28" s="46"/>
      <c r="AA28" s="46"/>
      <c r="AB28" s="46"/>
    </row>
    <row r="29" spans="1:29" x14ac:dyDescent="0.25">
      <c r="A29" s="41">
        <v>5</v>
      </c>
      <c r="B29" s="23" t="s">
        <v>361</v>
      </c>
      <c r="C29" s="23">
        <v>3</v>
      </c>
      <c r="D29" s="23">
        <v>2</v>
      </c>
      <c r="F29" s="15" t="s">
        <v>112</v>
      </c>
      <c r="G29" s="23" t="s">
        <v>250</v>
      </c>
      <c r="H29" s="24" t="s">
        <v>88</v>
      </c>
      <c r="I29" s="51">
        <v>41554</v>
      </c>
      <c r="J29" s="52">
        <v>4090</v>
      </c>
      <c r="K29" s="53">
        <v>1.261574074074074E-3</v>
      </c>
      <c r="L29" s="23" t="s">
        <v>48</v>
      </c>
      <c r="U29" s="46"/>
      <c r="V29" s="70"/>
      <c r="W29" s="46"/>
      <c r="X29" s="70"/>
      <c r="Y29" s="46"/>
      <c r="Z29" s="46"/>
      <c r="AA29" s="46"/>
      <c r="AB29" s="46"/>
    </row>
    <row r="30" spans="1:29" ht="45" x14ac:dyDescent="0.25">
      <c r="A30" s="41">
        <v>7</v>
      </c>
      <c r="B30" s="72" t="s">
        <v>362</v>
      </c>
      <c r="F30" s="15" t="s">
        <v>325</v>
      </c>
      <c r="G30" s="23" t="s">
        <v>273</v>
      </c>
      <c r="H30" s="24" t="s">
        <v>363</v>
      </c>
      <c r="I30" s="51">
        <v>41394</v>
      </c>
      <c r="J30" s="52">
        <v>3238</v>
      </c>
      <c r="K30" s="53">
        <v>5.9027777777777778E-4</v>
      </c>
      <c r="L30" s="23" t="s">
        <v>346</v>
      </c>
      <c r="N30" s="15" t="s">
        <v>859</v>
      </c>
      <c r="O30" s="15" t="s">
        <v>844</v>
      </c>
      <c r="P30" s="74" t="s">
        <v>1005</v>
      </c>
      <c r="Q30" s="74" t="s">
        <v>996</v>
      </c>
      <c r="S30" s="15" t="s">
        <v>47</v>
      </c>
      <c r="T30" s="74" t="s">
        <v>18</v>
      </c>
      <c r="U30" s="46" t="s">
        <v>47</v>
      </c>
      <c r="V30" s="70" t="s">
        <v>862</v>
      </c>
      <c r="W30" s="46" t="s">
        <v>843</v>
      </c>
      <c r="X30" s="70" t="s">
        <v>18</v>
      </c>
      <c r="Y30" s="46" t="s">
        <v>21</v>
      </c>
      <c r="Z30" s="46" t="s">
        <v>18</v>
      </c>
      <c r="AA30" s="46" t="s">
        <v>18</v>
      </c>
      <c r="AB30" s="46" t="s">
        <v>843</v>
      </c>
    </row>
    <row r="31" spans="1:29" x14ac:dyDescent="0.25">
      <c r="A31" s="42">
        <v>8</v>
      </c>
      <c r="B31" s="46" t="s">
        <v>592</v>
      </c>
      <c r="C31" s="46"/>
      <c r="D31" s="46"/>
      <c r="E31" s="46"/>
      <c r="F31" s="15" t="s">
        <v>616</v>
      </c>
      <c r="G31" s="23" t="s">
        <v>250</v>
      </c>
      <c r="H31" s="23" t="s">
        <v>634</v>
      </c>
      <c r="I31" s="51">
        <v>41554</v>
      </c>
      <c r="J31" s="52">
        <v>2538</v>
      </c>
      <c r="K31" s="53">
        <v>1.7245370370370372E-3</v>
      </c>
      <c r="L31" s="23" t="s">
        <v>48</v>
      </c>
      <c r="U31" s="46"/>
      <c r="V31" s="70"/>
      <c r="W31" s="46"/>
      <c r="X31" s="70"/>
      <c r="Y31" s="46"/>
      <c r="Z31" s="46"/>
      <c r="AA31" s="46"/>
      <c r="AB31" s="46"/>
    </row>
    <row r="32" spans="1:29" ht="30" x14ac:dyDescent="0.25">
      <c r="A32" s="41">
        <v>9</v>
      </c>
      <c r="B32" s="23" t="s">
        <v>367</v>
      </c>
      <c r="D32" s="23">
        <v>3</v>
      </c>
      <c r="F32" s="15" t="s">
        <v>368</v>
      </c>
      <c r="G32" s="23" t="s">
        <v>285</v>
      </c>
      <c r="H32" s="23" t="s">
        <v>369</v>
      </c>
      <c r="I32" s="51">
        <v>40815</v>
      </c>
      <c r="J32" s="52">
        <v>2515</v>
      </c>
      <c r="K32" s="53">
        <v>6.4814814814814813E-4</v>
      </c>
      <c r="L32" s="23" t="s">
        <v>346</v>
      </c>
      <c r="U32" s="46"/>
      <c r="V32" s="70"/>
      <c r="W32" s="46"/>
      <c r="X32" s="70"/>
      <c r="Y32" s="46"/>
      <c r="Z32" s="46"/>
      <c r="AA32" s="46"/>
      <c r="AB32" s="46"/>
    </row>
    <row r="33" spans="1:28" ht="45" x14ac:dyDescent="0.25">
      <c r="A33" s="42">
        <v>10</v>
      </c>
      <c r="B33" s="23" t="s">
        <v>370</v>
      </c>
      <c r="F33" s="15" t="s">
        <v>371</v>
      </c>
      <c r="G33" s="23" t="s">
        <v>285</v>
      </c>
      <c r="H33" s="23" t="s">
        <v>372</v>
      </c>
      <c r="I33" s="51">
        <v>40834</v>
      </c>
      <c r="J33" s="52">
        <v>1226</v>
      </c>
      <c r="K33" s="53">
        <v>1.0995370370370371E-3</v>
      </c>
      <c r="L33" s="23" t="s">
        <v>346</v>
      </c>
      <c r="U33" s="46"/>
      <c r="V33" s="70"/>
      <c r="W33" s="46"/>
      <c r="X33" s="70"/>
      <c r="Y33" s="46"/>
      <c r="Z33" s="46"/>
      <c r="AA33" s="46"/>
      <c r="AB33" s="46"/>
    </row>
    <row r="34" spans="1:28" x14ac:dyDescent="0.25">
      <c r="A34" s="42">
        <v>12</v>
      </c>
      <c r="B34" s="23" t="s">
        <v>612</v>
      </c>
      <c r="F34" s="15" t="s">
        <v>656</v>
      </c>
      <c r="G34" s="23" t="s">
        <v>273</v>
      </c>
      <c r="H34" s="23" t="s">
        <v>657</v>
      </c>
      <c r="I34" s="51">
        <v>41869</v>
      </c>
      <c r="J34" s="52">
        <v>1103</v>
      </c>
      <c r="K34" s="53">
        <v>1.0995370370370371E-3</v>
      </c>
      <c r="L34" s="23" t="s">
        <v>346</v>
      </c>
      <c r="U34" s="46"/>
      <c r="V34" s="70"/>
      <c r="W34" s="46"/>
      <c r="X34" s="70"/>
      <c r="Y34" s="46"/>
      <c r="Z34" s="46"/>
      <c r="AA34" s="46"/>
      <c r="AB34" s="46"/>
    </row>
    <row r="35" spans="1:28" ht="30" x14ac:dyDescent="0.25">
      <c r="A35" s="41">
        <v>13</v>
      </c>
      <c r="B35" s="23" t="s">
        <v>376</v>
      </c>
      <c r="D35" s="23">
        <v>4</v>
      </c>
      <c r="F35" s="15" t="s">
        <v>377</v>
      </c>
      <c r="G35" s="23" t="s">
        <v>285</v>
      </c>
      <c r="H35" s="23" t="s">
        <v>378</v>
      </c>
      <c r="I35" s="51">
        <v>40569</v>
      </c>
      <c r="J35" s="52">
        <v>1040</v>
      </c>
      <c r="K35" s="53">
        <v>7.291666666666667E-4</v>
      </c>
      <c r="L35" s="23" t="s">
        <v>346</v>
      </c>
      <c r="U35" s="46"/>
      <c r="V35" s="70"/>
      <c r="W35" s="46"/>
      <c r="X35" s="70"/>
      <c r="Y35" s="46"/>
      <c r="Z35" s="46"/>
      <c r="AA35" s="46"/>
      <c r="AB35" s="46"/>
    </row>
    <row r="36" spans="1:28" ht="105" x14ac:dyDescent="0.25">
      <c r="A36" s="42">
        <v>14</v>
      </c>
      <c r="B36" s="71" t="s">
        <v>663</v>
      </c>
      <c r="C36" s="46"/>
      <c r="D36" s="46"/>
      <c r="E36" s="46"/>
      <c r="F36" s="46" t="s">
        <v>320</v>
      </c>
      <c r="G36" s="46" t="s">
        <v>233</v>
      </c>
      <c r="H36" s="47" t="s">
        <v>682</v>
      </c>
      <c r="I36" s="48">
        <v>42440</v>
      </c>
      <c r="J36" s="49">
        <v>996</v>
      </c>
      <c r="K36" s="50">
        <v>1.1377314814814814E-2</v>
      </c>
      <c r="L36" s="46" t="s">
        <v>45</v>
      </c>
      <c r="M36" s="46"/>
      <c r="N36" s="15" t="s">
        <v>822</v>
      </c>
      <c r="O36" s="46" t="s">
        <v>850</v>
      </c>
      <c r="P36" s="74" t="s">
        <v>999</v>
      </c>
      <c r="Q36" s="74" t="s">
        <v>985</v>
      </c>
      <c r="R36" s="46"/>
      <c r="S36" s="46" t="s">
        <v>853</v>
      </c>
      <c r="T36" s="74" t="s">
        <v>845</v>
      </c>
      <c r="U36" s="46" t="s">
        <v>47</v>
      </c>
      <c r="V36" s="78" t="s">
        <v>847</v>
      </c>
      <c r="W36" s="23" t="s">
        <v>836</v>
      </c>
      <c r="X36" s="15" t="s">
        <v>848</v>
      </c>
      <c r="Y36" s="23" t="s">
        <v>18</v>
      </c>
      <c r="Z36" s="23" t="s">
        <v>18</v>
      </c>
      <c r="AA36" s="23" t="s">
        <v>21</v>
      </c>
      <c r="AB36" s="23" t="s">
        <v>21</v>
      </c>
    </row>
    <row r="37" spans="1:28" x14ac:dyDescent="0.25">
      <c r="A37" s="41">
        <v>15</v>
      </c>
      <c r="B37" s="23" t="s">
        <v>593</v>
      </c>
      <c r="F37" s="15" t="s">
        <v>617</v>
      </c>
      <c r="G37" s="23" t="s">
        <v>250</v>
      </c>
      <c r="H37" s="23" t="s">
        <v>635</v>
      </c>
      <c r="I37" s="51">
        <v>41554</v>
      </c>
      <c r="J37" s="52">
        <v>842</v>
      </c>
      <c r="K37" s="53">
        <v>7.8703703703703705E-4</v>
      </c>
      <c r="L37" s="23" t="s">
        <v>48</v>
      </c>
      <c r="U37" s="46"/>
      <c r="V37" s="70"/>
      <c r="W37" s="46"/>
      <c r="X37" s="70"/>
      <c r="Y37" s="46"/>
      <c r="Z37" s="46"/>
      <c r="AA37" s="46"/>
      <c r="AB37" s="46"/>
    </row>
    <row r="38" spans="1:28" ht="30" x14ac:dyDescent="0.25">
      <c r="A38" s="41">
        <v>17</v>
      </c>
      <c r="B38" s="23" t="s">
        <v>387</v>
      </c>
      <c r="C38" s="23">
        <v>12</v>
      </c>
      <c r="D38" s="23">
        <v>5</v>
      </c>
      <c r="F38" s="15" t="s">
        <v>379</v>
      </c>
      <c r="G38" s="23" t="s">
        <v>285</v>
      </c>
      <c r="H38" s="23" t="s">
        <v>380</v>
      </c>
      <c r="I38" s="51">
        <v>41991</v>
      </c>
      <c r="J38" s="52">
        <v>783</v>
      </c>
      <c r="K38" s="53">
        <v>2.627314814814815E-3</v>
      </c>
      <c r="L38" s="23" t="s">
        <v>45</v>
      </c>
    </row>
    <row r="39" spans="1:28" ht="30" x14ac:dyDescent="0.25">
      <c r="A39" s="42">
        <v>18</v>
      </c>
      <c r="B39" s="23" t="s">
        <v>595</v>
      </c>
      <c r="F39" s="15" t="s">
        <v>619</v>
      </c>
      <c r="G39" s="23" t="s">
        <v>250</v>
      </c>
      <c r="H39" s="24" t="s">
        <v>637</v>
      </c>
      <c r="I39" s="51">
        <v>41750</v>
      </c>
      <c r="J39" s="52">
        <v>732</v>
      </c>
      <c r="K39" s="53">
        <v>1.042824074074074E-2</v>
      </c>
      <c r="L39" s="23" t="s">
        <v>48</v>
      </c>
      <c r="N39" s="15" t="s">
        <v>822</v>
      </c>
    </row>
    <row r="40" spans="1:28" ht="30" x14ac:dyDescent="0.25">
      <c r="A40" s="41">
        <v>19</v>
      </c>
      <c r="B40" s="23" t="s">
        <v>388</v>
      </c>
      <c r="F40" s="15" t="s">
        <v>381</v>
      </c>
      <c r="G40" s="23" t="s">
        <v>285</v>
      </c>
      <c r="H40" s="23" t="s">
        <v>382</v>
      </c>
      <c r="I40" s="51">
        <v>41890</v>
      </c>
      <c r="J40" s="52">
        <v>685</v>
      </c>
      <c r="K40" s="53">
        <v>2.7314814814814819E-3</v>
      </c>
      <c r="L40" s="23" t="s">
        <v>45</v>
      </c>
    </row>
    <row r="41" spans="1:28" ht="27" customHeight="1" x14ac:dyDescent="0.25">
      <c r="A41" s="42">
        <v>20</v>
      </c>
      <c r="B41" s="23" t="s">
        <v>389</v>
      </c>
      <c r="F41" s="15" t="s">
        <v>383</v>
      </c>
      <c r="G41" s="23" t="s">
        <v>285</v>
      </c>
      <c r="H41" s="23" t="s">
        <v>384</v>
      </c>
      <c r="I41" s="51">
        <v>41942</v>
      </c>
      <c r="J41" s="52">
        <v>639</v>
      </c>
      <c r="K41" s="53">
        <v>3.9699074074074072E-3</v>
      </c>
      <c r="L41" s="23" t="s">
        <v>45</v>
      </c>
    </row>
    <row r="42" spans="1:28" ht="45" x14ac:dyDescent="0.25">
      <c r="A42" s="42">
        <v>22</v>
      </c>
      <c r="B42" s="46" t="s">
        <v>596</v>
      </c>
      <c r="C42" s="46">
        <v>2</v>
      </c>
      <c r="D42" s="46"/>
      <c r="E42" s="46"/>
      <c r="F42" s="15" t="s">
        <v>620</v>
      </c>
      <c r="G42" s="23" t="s">
        <v>250</v>
      </c>
      <c r="H42" s="23" t="s">
        <v>638</v>
      </c>
      <c r="I42" s="51">
        <v>40584</v>
      </c>
      <c r="J42" s="52">
        <v>554</v>
      </c>
      <c r="K42" s="53">
        <v>4.363425925925926E-3</v>
      </c>
      <c r="L42" s="23" t="s">
        <v>48</v>
      </c>
    </row>
    <row r="43" spans="1:28" ht="30" x14ac:dyDescent="0.25">
      <c r="A43" s="41">
        <v>23</v>
      </c>
      <c r="B43" s="46" t="s">
        <v>664</v>
      </c>
      <c r="C43" s="46"/>
      <c r="D43" s="46"/>
      <c r="E43" s="46"/>
      <c r="F43" s="46" t="s">
        <v>673</v>
      </c>
      <c r="G43" s="46" t="s">
        <v>233</v>
      </c>
      <c r="H43" s="46" t="s">
        <v>683</v>
      </c>
      <c r="I43" s="48">
        <v>41884</v>
      </c>
      <c r="J43" s="49">
        <v>548</v>
      </c>
      <c r="K43" s="50">
        <v>3.8657407407407408E-3</v>
      </c>
      <c r="L43" s="46" t="s">
        <v>45</v>
      </c>
      <c r="M43" s="46"/>
      <c r="N43" s="46"/>
      <c r="O43" s="46"/>
      <c r="R43" s="46"/>
      <c r="S43" s="46"/>
    </row>
    <row r="44" spans="1:28" ht="60" x14ac:dyDescent="0.25">
      <c r="A44" s="42">
        <v>24</v>
      </c>
      <c r="B44" s="23" t="s">
        <v>415</v>
      </c>
      <c r="C44" s="23">
        <v>1</v>
      </c>
      <c r="F44" s="15" t="s">
        <v>391</v>
      </c>
      <c r="G44" s="23" t="s">
        <v>285</v>
      </c>
      <c r="H44" s="23" t="s">
        <v>392</v>
      </c>
      <c r="I44" s="51">
        <v>41871</v>
      </c>
      <c r="J44" s="52">
        <v>537</v>
      </c>
      <c r="K44" s="53">
        <v>1.8981481481481482E-3</v>
      </c>
      <c r="L44" s="23" t="s">
        <v>45</v>
      </c>
      <c r="U44" s="46"/>
      <c r="V44" s="70"/>
      <c r="W44" s="46"/>
      <c r="X44" s="70"/>
      <c r="Y44" s="46"/>
      <c r="Z44" s="46"/>
      <c r="AA44" s="46"/>
      <c r="AB44" s="46"/>
    </row>
    <row r="45" spans="1:28" ht="30" x14ac:dyDescent="0.25">
      <c r="A45" s="41">
        <v>25</v>
      </c>
      <c r="B45" s="23" t="s">
        <v>597</v>
      </c>
      <c r="C45" s="23">
        <v>7</v>
      </c>
      <c r="D45" s="23">
        <v>7</v>
      </c>
      <c r="F45" s="15" t="s">
        <v>621</v>
      </c>
      <c r="G45" s="23" t="s">
        <v>250</v>
      </c>
      <c r="H45" s="23" t="s">
        <v>639</v>
      </c>
      <c r="I45" s="51">
        <v>41554</v>
      </c>
      <c r="J45" s="52">
        <v>500</v>
      </c>
      <c r="K45" s="53">
        <v>1.6435185185185183E-3</v>
      </c>
      <c r="L45" s="23" t="s">
        <v>48</v>
      </c>
    </row>
    <row r="46" spans="1:28" ht="30" x14ac:dyDescent="0.25">
      <c r="A46" s="41">
        <v>27</v>
      </c>
      <c r="B46" s="23" t="s">
        <v>417</v>
      </c>
      <c r="F46" s="15" t="s">
        <v>395</v>
      </c>
      <c r="G46" s="23" t="s">
        <v>285</v>
      </c>
      <c r="H46" s="23" t="s">
        <v>396</v>
      </c>
      <c r="I46" s="51">
        <v>41025</v>
      </c>
      <c r="J46" s="52">
        <v>478</v>
      </c>
      <c r="K46" s="53">
        <v>2.4074074074074076E-3</v>
      </c>
      <c r="L46" s="23" t="s">
        <v>346</v>
      </c>
      <c r="U46" s="46"/>
      <c r="V46" s="70"/>
      <c r="W46" s="46"/>
      <c r="X46" s="70"/>
      <c r="Y46" s="46"/>
      <c r="Z46" s="46"/>
      <c r="AA46" s="46"/>
      <c r="AB46" s="46"/>
    </row>
    <row r="47" spans="1:28" ht="30" x14ac:dyDescent="0.25">
      <c r="A47" s="42">
        <v>28</v>
      </c>
      <c r="B47" s="23" t="s">
        <v>418</v>
      </c>
      <c r="F47" s="15" t="s">
        <v>397</v>
      </c>
      <c r="G47" s="23" t="s">
        <v>285</v>
      </c>
      <c r="H47" s="23" t="s">
        <v>398</v>
      </c>
      <c r="I47" s="51">
        <v>40521</v>
      </c>
      <c r="J47" s="52">
        <v>405</v>
      </c>
      <c r="K47" s="53">
        <v>1.689814814814815E-3</v>
      </c>
      <c r="L47" s="23" t="s">
        <v>346</v>
      </c>
    </row>
    <row r="48" spans="1:28" ht="45" x14ac:dyDescent="0.25">
      <c r="A48" s="41">
        <v>29</v>
      </c>
      <c r="B48" s="46" t="s">
        <v>598</v>
      </c>
      <c r="C48" s="46"/>
      <c r="D48" s="46">
        <v>8</v>
      </c>
      <c r="E48" s="46"/>
      <c r="F48" s="15" t="s">
        <v>622</v>
      </c>
      <c r="G48" s="23" t="s">
        <v>250</v>
      </c>
      <c r="H48" s="24" t="s">
        <v>640</v>
      </c>
      <c r="I48" s="51">
        <v>41311</v>
      </c>
      <c r="J48" s="52">
        <v>402</v>
      </c>
      <c r="K48" s="53">
        <v>2.390046296296296E-2</v>
      </c>
      <c r="L48" s="23" t="s">
        <v>48</v>
      </c>
      <c r="N48" s="15" t="s">
        <v>817</v>
      </c>
      <c r="O48" s="46" t="s">
        <v>821</v>
      </c>
      <c r="R48" s="46"/>
      <c r="S48" s="46"/>
      <c r="U48" s="46"/>
      <c r="V48" s="70"/>
      <c r="W48" s="46"/>
      <c r="X48" s="70"/>
      <c r="Y48" s="46"/>
      <c r="Z48" s="46"/>
      <c r="AA48" s="46"/>
      <c r="AB48" s="46"/>
    </row>
    <row r="49" spans="1:29" x14ac:dyDescent="0.25">
      <c r="A49" s="42">
        <v>30</v>
      </c>
      <c r="B49" s="23" t="s">
        <v>420</v>
      </c>
      <c r="F49" s="15" t="s">
        <v>401</v>
      </c>
      <c r="G49" s="23" t="s">
        <v>285</v>
      </c>
      <c r="H49" s="23" t="s">
        <v>402</v>
      </c>
      <c r="I49" s="51">
        <v>41024</v>
      </c>
      <c r="J49" s="52">
        <v>353</v>
      </c>
      <c r="K49" s="53">
        <v>8.449074074074075E-4</v>
      </c>
      <c r="L49" s="23" t="s">
        <v>346</v>
      </c>
    </row>
    <row r="50" spans="1:29" x14ac:dyDescent="0.25">
      <c r="A50" s="42">
        <v>32</v>
      </c>
      <c r="B50" s="23" t="s">
        <v>422</v>
      </c>
      <c r="C50" s="23">
        <v>9</v>
      </c>
      <c r="F50" s="15" t="s">
        <v>405</v>
      </c>
      <c r="G50" s="23" t="s">
        <v>285</v>
      </c>
      <c r="H50" s="23" t="s">
        <v>406</v>
      </c>
      <c r="I50" s="51">
        <v>41025</v>
      </c>
      <c r="J50" s="52">
        <v>329</v>
      </c>
      <c r="K50" s="53">
        <v>9.4907407407407408E-4</v>
      </c>
      <c r="L50" s="23" t="s">
        <v>346</v>
      </c>
    </row>
    <row r="51" spans="1:29" ht="30" x14ac:dyDescent="0.25">
      <c r="A51" s="41">
        <v>33</v>
      </c>
      <c r="B51" s="23" t="s">
        <v>423</v>
      </c>
      <c r="D51" s="23">
        <v>9</v>
      </c>
      <c r="F51" s="15" t="s">
        <v>407</v>
      </c>
      <c r="G51" s="23" t="s">
        <v>285</v>
      </c>
      <c r="H51" s="23" t="s">
        <v>408</v>
      </c>
      <c r="I51" s="51">
        <v>41624</v>
      </c>
      <c r="J51" s="52">
        <v>310</v>
      </c>
      <c r="K51" s="53">
        <v>1.0995370370370371E-3</v>
      </c>
      <c r="L51" s="23" t="s">
        <v>45</v>
      </c>
    </row>
    <row r="52" spans="1:29" ht="45" x14ac:dyDescent="0.25">
      <c r="A52" s="42">
        <v>34</v>
      </c>
      <c r="B52" s="71" t="s">
        <v>735</v>
      </c>
      <c r="C52" s="46">
        <v>4</v>
      </c>
      <c r="D52" s="46"/>
      <c r="E52" s="46"/>
      <c r="F52" s="46" t="s">
        <v>324</v>
      </c>
      <c r="G52" s="46" t="s">
        <v>271</v>
      </c>
      <c r="H52" s="47" t="s">
        <v>764</v>
      </c>
      <c r="I52" s="48">
        <v>42298</v>
      </c>
      <c r="J52" s="49">
        <v>295</v>
      </c>
      <c r="K52" s="50">
        <v>1.7592592592592592E-3</v>
      </c>
      <c r="L52" s="46" t="s">
        <v>346</v>
      </c>
      <c r="M52" s="46"/>
      <c r="N52" s="46" t="s">
        <v>857</v>
      </c>
      <c r="O52" s="46" t="s">
        <v>861</v>
      </c>
      <c r="P52" s="74" t="s">
        <v>994</v>
      </c>
      <c r="Q52" s="74" t="s">
        <v>996</v>
      </c>
      <c r="R52" s="46"/>
      <c r="S52" s="46" t="s">
        <v>854</v>
      </c>
      <c r="T52" s="74" t="s">
        <v>855</v>
      </c>
      <c r="U52" s="46" t="s">
        <v>47</v>
      </c>
      <c r="V52" s="78" t="s">
        <v>856</v>
      </c>
      <c r="W52" s="23" t="s">
        <v>836</v>
      </c>
      <c r="X52" s="15" t="s">
        <v>18</v>
      </c>
      <c r="Y52" s="23" t="s">
        <v>18</v>
      </c>
      <c r="Z52" s="23" t="s">
        <v>21</v>
      </c>
      <c r="AA52" s="23" t="s">
        <v>18</v>
      </c>
      <c r="AB52" s="23" t="s">
        <v>21</v>
      </c>
    </row>
    <row r="53" spans="1:29" ht="45" x14ac:dyDescent="0.25">
      <c r="A53" s="41">
        <v>35</v>
      </c>
      <c r="B53" s="23" t="s">
        <v>424</v>
      </c>
      <c r="F53" s="15" t="s">
        <v>409</v>
      </c>
      <c r="G53" s="23" t="s">
        <v>285</v>
      </c>
      <c r="H53" s="23" t="s">
        <v>410</v>
      </c>
      <c r="I53" s="51">
        <v>41886</v>
      </c>
      <c r="J53" s="52">
        <v>272</v>
      </c>
      <c r="K53" s="53">
        <v>2.9976851851851848E-3</v>
      </c>
      <c r="L53" s="23" t="s">
        <v>45</v>
      </c>
    </row>
    <row r="54" spans="1:29" ht="60" x14ac:dyDescent="0.25">
      <c r="A54" s="41">
        <v>37</v>
      </c>
      <c r="B54" s="82" t="s">
        <v>426</v>
      </c>
      <c r="C54" s="82"/>
      <c r="D54" s="82">
        <v>10</v>
      </c>
      <c r="E54" s="81" t="s">
        <v>925</v>
      </c>
      <c r="F54" s="81" t="s">
        <v>413</v>
      </c>
      <c r="G54" s="82" t="s">
        <v>285</v>
      </c>
      <c r="H54" s="101" t="s">
        <v>414</v>
      </c>
      <c r="I54" s="92">
        <v>41024</v>
      </c>
      <c r="J54" s="93">
        <v>255</v>
      </c>
      <c r="K54" s="94">
        <v>9.2592592592592585E-4</v>
      </c>
      <c r="L54" s="82" t="s">
        <v>346</v>
      </c>
      <c r="M54" s="82"/>
      <c r="N54" s="81" t="s">
        <v>933</v>
      </c>
      <c r="O54" s="81" t="s">
        <v>931</v>
      </c>
      <c r="P54" s="95" t="s">
        <v>994</v>
      </c>
      <c r="Q54" s="95" t="s">
        <v>997</v>
      </c>
      <c r="R54" s="81"/>
      <c r="S54" s="81" t="s">
        <v>47</v>
      </c>
      <c r="T54" s="95" t="s">
        <v>932</v>
      </c>
      <c r="U54" s="80" t="s">
        <v>347</v>
      </c>
      <c r="V54" s="96" t="s">
        <v>862</v>
      </c>
      <c r="W54" s="80" t="s">
        <v>930</v>
      </c>
      <c r="X54" s="96"/>
      <c r="Y54" s="80" t="s">
        <v>21</v>
      </c>
      <c r="Z54" s="80" t="s">
        <v>21</v>
      </c>
      <c r="AA54" s="80" t="s">
        <v>21</v>
      </c>
      <c r="AB54" s="80" t="s">
        <v>21</v>
      </c>
      <c r="AC54" s="82"/>
    </row>
    <row r="55" spans="1:29" ht="90" x14ac:dyDescent="0.25">
      <c r="A55" s="42">
        <v>38</v>
      </c>
      <c r="B55" s="71" t="s">
        <v>779</v>
      </c>
      <c r="C55" s="46">
        <v>5</v>
      </c>
      <c r="D55" s="46"/>
      <c r="E55" s="46"/>
      <c r="F55" s="46" t="s">
        <v>327</v>
      </c>
      <c r="G55" s="46" t="s">
        <v>277</v>
      </c>
      <c r="H55" s="47" t="s">
        <v>801</v>
      </c>
      <c r="I55" s="48">
        <v>40668</v>
      </c>
      <c r="J55" s="49">
        <v>252</v>
      </c>
      <c r="K55" s="50">
        <v>1.5046296296296294E-3</v>
      </c>
      <c r="L55" s="46" t="s">
        <v>45</v>
      </c>
      <c r="M55" s="46"/>
      <c r="N55" s="46" t="s">
        <v>864</v>
      </c>
      <c r="O55" s="46" t="s">
        <v>865</v>
      </c>
      <c r="P55" s="74" t="s">
        <v>995</v>
      </c>
      <c r="Q55" s="74" t="s">
        <v>985</v>
      </c>
      <c r="R55" s="46"/>
      <c r="S55" s="46" t="s">
        <v>47</v>
      </c>
      <c r="T55" s="74" t="s">
        <v>935</v>
      </c>
      <c r="U55" s="23" t="s">
        <v>47</v>
      </c>
      <c r="V55" s="78" t="s">
        <v>862</v>
      </c>
      <c r="W55" s="15" t="s">
        <v>863</v>
      </c>
      <c r="Z55" s="23" t="s">
        <v>21</v>
      </c>
    </row>
    <row r="56" spans="1:29" ht="30" x14ac:dyDescent="0.25">
      <c r="A56" s="41">
        <v>39</v>
      </c>
      <c r="B56" s="23" t="s">
        <v>483</v>
      </c>
      <c r="C56" s="23">
        <v>8</v>
      </c>
      <c r="F56" s="15" t="s">
        <v>427</v>
      </c>
      <c r="G56" s="23" t="s">
        <v>285</v>
      </c>
      <c r="H56" s="23" t="s">
        <v>439</v>
      </c>
      <c r="I56" s="51">
        <v>40863</v>
      </c>
      <c r="J56" s="52">
        <v>251</v>
      </c>
      <c r="K56" s="53">
        <v>2.8240740740740739E-3</v>
      </c>
      <c r="L56" s="23" t="s">
        <v>346</v>
      </c>
    </row>
    <row r="57" spans="1:29" x14ac:dyDescent="0.25">
      <c r="A57" s="42">
        <v>40</v>
      </c>
      <c r="B57" s="23" t="s">
        <v>484</v>
      </c>
      <c r="F57" s="15" t="s">
        <v>428</v>
      </c>
      <c r="G57" s="23" t="s">
        <v>285</v>
      </c>
      <c r="H57" s="23" t="s">
        <v>440</v>
      </c>
      <c r="I57" s="51">
        <v>41024</v>
      </c>
      <c r="J57" s="52">
        <v>247</v>
      </c>
      <c r="K57" s="53">
        <v>8.6805555555555551E-4</v>
      </c>
      <c r="L57" s="23" t="s">
        <v>346</v>
      </c>
    </row>
    <row r="58" spans="1:29" x14ac:dyDescent="0.25">
      <c r="A58" s="40">
        <v>42</v>
      </c>
      <c r="B58" s="23" t="s">
        <v>485</v>
      </c>
      <c r="C58" s="23">
        <v>6</v>
      </c>
      <c r="F58" s="15" t="s">
        <v>429</v>
      </c>
      <c r="G58" s="23" t="s">
        <v>285</v>
      </c>
      <c r="H58" s="23" t="s">
        <v>441</v>
      </c>
      <c r="I58" s="51">
        <v>41024</v>
      </c>
      <c r="J58" s="52">
        <v>204</v>
      </c>
      <c r="K58" s="53">
        <v>7.8703703703703705E-4</v>
      </c>
      <c r="L58" s="23" t="s">
        <v>346</v>
      </c>
    </row>
    <row r="59" spans="1:29" ht="30" x14ac:dyDescent="0.25">
      <c r="A59" s="39">
        <v>43</v>
      </c>
      <c r="B59" s="23" t="s">
        <v>486</v>
      </c>
      <c r="F59" s="15" t="s">
        <v>430</v>
      </c>
      <c r="G59" s="23" t="s">
        <v>285</v>
      </c>
      <c r="H59" s="23" t="s">
        <v>442</v>
      </c>
      <c r="I59" s="51">
        <v>40490</v>
      </c>
      <c r="J59" s="52">
        <v>198</v>
      </c>
      <c r="K59" s="53">
        <v>1.1342592592592591E-3</v>
      </c>
      <c r="L59" s="23" t="s">
        <v>346</v>
      </c>
    </row>
    <row r="60" spans="1:29" ht="30" x14ac:dyDescent="0.25">
      <c r="A60" s="40">
        <v>44</v>
      </c>
      <c r="B60" s="23" t="s">
        <v>487</v>
      </c>
      <c r="F60" s="15" t="s">
        <v>431</v>
      </c>
      <c r="G60" s="23" t="s">
        <v>285</v>
      </c>
      <c r="H60" s="23" t="s">
        <v>443</v>
      </c>
      <c r="I60" s="51">
        <v>40443</v>
      </c>
      <c r="J60" s="52">
        <v>195</v>
      </c>
      <c r="K60" s="53">
        <v>6.4814814814814813E-4</v>
      </c>
      <c r="L60" s="23" t="s">
        <v>346</v>
      </c>
    </row>
    <row r="61" spans="1:29" ht="30" x14ac:dyDescent="0.25">
      <c r="A61" s="39">
        <v>45</v>
      </c>
      <c r="B61" s="46" t="s">
        <v>780</v>
      </c>
      <c r="C61" s="46"/>
      <c r="D61" s="46">
        <v>12</v>
      </c>
      <c r="E61" s="46"/>
      <c r="F61" s="46" t="s">
        <v>791</v>
      </c>
      <c r="G61" s="46" t="s">
        <v>277</v>
      </c>
      <c r="H61" s="46" t="s">
        <v>802</v>
      </c>
      <c r="I61" s="48">
        <v>40322</v>
      </c>
      <c r="J61" s="49">
        <v>195</v>
      </c>
      <c r="K61" s="50">
        <v>3.472222222222222E-3</v>
      </c>
      <c r="L61" s="46" t="s">
        <v>45</v>
      </c>
      <c r="M61" s="46"/>
      <c r="N61" s="46"/>
      <c r="O61" s="46"/>
      <c r="R61" s="46"/>
      <c r="S61" s="46"/>
    </row>
    <row r="62" spans="1:29" x14ac:dyDescent="0.25">
      <c r="A62" s="39">
        <v>47</v>
      </c>
      <c r="B62" s="23" t="s">
        <v>488</v>
      </c>
      <c r="F62" s="15" t="s">
        <v>432</v>
      </c>
      <c r="G62" s="23" t="s">
        <v>285</v>
      </c>
      <c r="H62" s="23" t="s">
        <v>444</v>
      </c>
      <c r="I62" s="51">
        <v>40709</v>
      </c>
      <c r="J62" s="52">
        <v>194</v>
      </c>
      <c r="K62" s="53">
        <v>4.6180555555555558E-3</v>
      </c>
      <c r="L62" s="23" t="s">
        <v>346</v>
      </c>
      <c r="U62" s="46"/>
      <c r="V62" s="70"/>
      <c r="W62" s="46"/>
      <c r="X62" s="70"/>
      <c r="Y62" s="46"/>
      <c r="Z62" s="46"/>
      <c r="AA62" s="46"/>
      <c r="AB62" s="46"/>
    </row>
    <row r="63" spans="1:29" ht="30" x14ac:dyDescent="0.25">
      <c r="A63" s="40">
        <v>48</v>
      </c>
      <c r="B63" s="46" t="s">
        <v>665</v>
      </c>
      <c r="C63" s="46"/>
      <c r="D63" s="46"/>
      <c r="E63" s="46"/>
      <c r="F63" s="46" t="s">
        <v>674</v>
      </c>
      <c r="G63" s="46" t="s">
        <v>233</v>
      </c>
      <c r="H63" s="47" t="s">
        <v>684</v>
      </c>
      <c r="I63" s="48">
        <v>42450</v>
      </c>
      <c r="J63" s="49">
        <v>174</v>
      </c>
      <c r="K63" s="50">
        <v>5.0393518518518511E-2</v>
      </c>
      <c r="L63" s="46" t="s">
        <v>45</v>
      </c>
      <c r="M63" s="46"/>
      <c r="N63" s="46" t="s">
        <v>817</v>
      </c>
      <c r="O63" s="46"/>
      <c r="R63" s="46"/>
      <c r="S63" s="46"/>
    </row>
    <row r="64" spans="1:29" ht="60" x14ac:dyDescent="0.25">
      <c r="A64" s="39">
        <v>49</v>
      </c>
      <c r="B64" s="23" t="s">
        <v>489</v>
      </c>
      <c r="C64" s="23">
        <v>10</v>
      </c>
      <c r="D64" s="23">
        <v>13</v>
      </c>
      <c r="F64" s="15" t="s">
        <v>433</v>
      </c>
      <c r="G64" s="23" t="s">
        <v>285</v>
      </c>
      <c r="H64" s="24" t="s">
        <v>445</v>
      </c>
      <c r="I64" s="51">
        <v>41402</v>
      </c>
      <c r="J64" s="52">
        <v>172</v>
      </c>
      <c r="K64" s="53">
        <v>7.0601851851851847E-4</v>
      </c>
      <c r="L64" s="23" t="s">
        <v>45</v>
      </c>
    </row>
    <row r="65" spans="1:28" ht="30" x14ac:dyDescent="0.25">
      <c r="A65" s="40">
        <v>50</v>
      </c>
      <c r="B65" s="23" t="s">
        <v>601</v>
      </c>
      <c r="F65" s="15" t="s">
        <v>625</v>
      </c>
      <c r="G65" s="23" t="s">
        <v>250</v>
      </c>
      <c r="H65" s="23" t="s">
        <v>644</v>
      </c>
      <c r="I65" s="51">
        <v>42353</v>
      </c>
      <c r="J65" s="52">
        <v>172</v>
      </c>
      <c r="K65" s="53">
        <v>2.9861111111111113E-3</v>
      </c>
      <c r="L65" s="23" t="s">
        <v>48</v>
      </c>
    </row>
    <row r="66" spans="1:28" ht="45" x14ac:dyDescent="0.25">
      <c r="A66" s="40">
        <v>52</v>
      </c>
      <c r="B66" s="23" t="s">
        <v>603</v>
      </c>
      <c r="F66" s="15" t="s">
        <v>627</v>
      </c>
      <c r="G66" s="23" t="s">
        <v>250</v>
      </c>
      <c r="H66" s="24" t="s">
        <v>647</v>
      </c>
      <c r="I66" s="51">
        <v>42478</v>
      </c>
      <c r="J66" s="52">
        <v>167</v>
      </c>
      <c r="K66" s="53">
        <v>6.3773148148148148E-3</v>
      </c>
      <c r="L66" s="23" t="s">
        <v>346</v>
      </c>
      <c r="N66" s="15" t="s">
        <v>822</v>
      </c>
    </row>
    <row r="67" spans="1:28" x14ac:dyDescent="0.25">
      <c r="A67" s="39">
        <v>53</v>
      </c>
      <c r="B67" s="23" t="s">
        <v>491</v>
      </c>
      <c r="D67" s="23">
        <v>14</v>
      </c>
      <c r="F67" s="15" t="s">
        <v>435</v>
      </c>
      <c r="G67" s="23" t="s">
        <v>285</v>
      </c>
      <c r="H67" s="24" t="s">
        <v>447</v>
      </c>
      <c r="I67" s="51">
        <v>41024</v>
      </c>
      <c r="J67" s="52">
        <v>167</v>
      </c>
      <c r="K67" s="53">
        <v>8.2175925925925917E-4</v>
      </c>
      <c r="L67" s="23" t="s">
        <v>346</v>
      </c>
      <c r="U67" s="46"/>
      <c r="V67" s="70"/>
      <c r="W67" s="46"/>
      <c r="X67" s="70"/>
      <c r="Y67" s="46"/>
      <c r="Z67" s="46"/>
      <c r="AA67" s="46"/>
      <c r="AB67" s="46"/>
    </row>
    <row r="68" spans="1:28" ht="30" x14ac:dyDescent="0.25">
      <c r="A68" s="40">
        <v>54</v>
      </c>
      <c r="B68" s="46" t="s">
        <v>604</v>
      </c>
      <c r="C68" s="46">
        <v>5</v>
      </c>
      <c r="D68" s="46"/>
      <c r="E68" s="46"/>
      <c r="F68" s="15" t="s">
        <v>628</v>
      </c>
      <c r="G68" s="23" t="s">
        <v>250</v>
      </c>
      <c r="H68" s="24" t="s">
        <v>648</v>
      </c>
      <c r="I68" s="51">
        <v>41248</v>
      </c>
      <c r="J68" s="52">
        <v>166</v>
      </c>
      <c r="K68" s="53">
        <v>6.1921296296296299E-3</v>
      </c>
      <c r="L68" s="23" t="s">
        <v>649</v>
      </c>
      <c r="O68" s="15" t="s">
        <v>823</v>
      </c>
      <c r="U68" s="46"/>
      <c r="V68" s="70"/>
      <c r="W68" s="46"/>
      <c r="X68" s="70"/>
      <c r="Y68" s="46"/>
      <c r="Z68" s="46"/>
      <c r="AA68" s="46"/>
      <c r="AB68" s="46"/>
    </row>
    <row r="69" spans="1:28" ht="45" x14ac:dyDescent="0.25">
      <c r="A69" s="39">
        <v>55</v>
      </c>
      <c r="B69" s="46" t="s">
        <v>666</v>
      </c>
      <c r="C69" s="46"/>
      <c r="D69" s="46"/>
      <c r="E69" s="46"/>
      <c r="F69" s="46" t="s">
        <v>675</v>
      </c>
      <c r="G69" s="46" t="s">
        <v>233</v>
      </c>
      <c r="H69" s="46" t="s">
        <v>685</v>
      </c>
      <c r="I69" s="48">
        <v>41695</v>
      </c>
      <c r="J69" s="49">
        <v>164</v>
      </c>
      <c r="K69" s="50">
        <v>3.5416666666666665E-3</v>
      </c>
      <c r="L69" s="46" t="s">
        <v>346</v>
      </c>
      <c r="M69" s="46"/>
      <c r="N69" s="46"/>
      <c r="O69" s="46"/>
      <c r="R69" s="46"/>
      <c r="S69" s="46"/>
    </row>
    <row r="70" spans="1:28" x14ac:dyDescent="0.25">
      <c r="A70" s="39">
        <v>57</v>
      </c>
      <c r="B70" s="23" t="s">
        <v>493</v>
      </c>
      <c r="D70" s="23">
        <v>15</v>
      </c>
      <c r="F70" s="15" t="s">
        <v>437</v>
      </c>
      <c r="G70" s="23" t="s">
        <v>285</v>
      </c>
      <c r="H70" s="23" t="s">
        <v>449</v>
      </c>
      <c r="I70" s="51">
        <v>40521</v>
      </c>
      <c r="J70" s="52">
        <v>160</v>
      </c>
      <c r="K70" s="53">
        <v>2.1759259259259258E-3</v>
      </c>
      <c r="L70" s="23" t="s">
        <v>346</v>
      </c>
    </row>
    <row r="71" spans="1:28" ht="45" x14ac:dyDescent="0.25">
      <c r="A71" s="40">
        <v>58</v>
      </c>
      <c r="B71" s="23" t="s">
        <v>495</v>
      </c>
      <c r="C71" s="23">
        <v>8</v>
      </c>
      <c r="F71" s="15" t="s">
        <v>451</v>
      </c>
      <c r="G71" s="23" t="s">
        <v>285</v>
      </c>
      <c r="H71" s="23" t="s">
        <v>467</v>
      </c>
      <c r="I71" s="51">
        <v>40878</v>
      </c>
      <c r="J71" s="52">
        <v>152</v>
      </c>
      <c r="K71" s="53">
        <v>9.3750000000000007E-4</v>
      </c>
      <c r="L71" s="23" t="s">
        <v>346</v>
      </c>
    </row>
    <row r="72" spans="1:28" ht="30" x14ac:dyDescent="0.25">
      <c r="A72" s="39">
        <v>59</v>
      </c>
      <c r="B72" s="23" t="s">
        <v>497</v>
      </c>
      <c r="F72" s="15" t="s">
        <v>453</v>
      </c>
      <c r="G72" s="23" t="s">
        <v>285</v>
      </c>
      <c r="H72" s="23" t="s">
        <v>469</v>
      </c>
      <c r="I72" s="51">
        <v>40462</v>
      </c>
      <c r="J72" s="52">
        <v>147</v>
      </c>
      <c r="K72" s="53">
        <v>8.1018518518518516E-4</v>
      </c>
      <c r="L72" s="23" t="s">
        <v>346</v>
      </c>
    </row>
    <row r="73" spans="1:28" ht="45" x14ac:dyDescent="0.25">
      <c r="A73" s="40">
        <v>60</v>
      </c>
      <c r="B73" s="23" t="s">
        <v>613</v>
      </c>
      <c r="F73" s="15" t="s">
        <v>326</v>
      </c>
      <c r="G73" s="23" t="s">
        <v>273</v>
      </c>
      <c r="H73" s="23" t="s">
        <v>658</v>
      </c>
      <c r="I73" s="51">
        <v>41939</v>
      </c>
      <c r="J73" s="52">
        <v>147</v>
      </c>
      <c r="K73" s="53">
        <v>2.8240740740740739E-3</v>
      </c>
      <c r="L73" s="23" t="s">
        <v>346</v>
      </c>
      <c r="U73" s="46"/>
      <c r="V73" s="70"/>
      <c r="W73" s="46"/>
      <c r="X73" s="70"/>
      <c r="Y73" s="46"/>
      <c r="Z73" s="46"/>
      <c r="AA73" s="46"/>
      <c r="AB73" s="46"/>
    </row>
    <row r="74" spans="1:28" ht="30" x14ac:dyDescent="0.25">
      <c r="A74" s="40">
        <v>62</v>
      </c>
      <c r="B74" s="46" t="s">
        <v>781</v>
      </c>
      <c r="C74" s="46"/>
      <c r="D74" s="46"/>
      <c r="E74" s="46"/>
      <c r="F74" s="46" t="s">
        <v>792</v>
      </c>
      <c r="G74" s="46" t="s">
        <v>277</v>
      </c>
      <c r="H74" s="46" t="s">
        <v>803</v>
      </c>
      <c r="I74" s="48">
        <v>41050</v>
      </c>
      <c r="J74" s="49">
        <v>130</v>
      </c>
      <c r="K74" s="50">
        <v>5.7638888888888887E-3</v>
      </c>
      <c r="L74" s="46" t="s">
        <v>45</v>
      </c>
      <c r="M74" s="46"/>
      <c r="N74" s="46"/>
      <c r="O74" s="46"/>
      <c r="R74" s="46"/>
      <c r="S74" s="46"/>
    </row>
    <row r="75" spans="1:28" x14ac:dyDescent="0.25">
      <c r="A75" s="39">
        <v>63</v>
      </c>
      <c r="B75" s="23" t="s">
        <v>499</v>
      </c>
      <c r="F75" s="15" t="s">
        <v>455</v>
      </c>
      <c r="G75" s="23" t="s">
        <v>285</v>
      </c>
      <c r="H75" s="23" t="s">
        <v>471</v>
      </c>
      <c r="I75" s="51">
        <v>41024</v>
      </c>
      <c r="J75" s="52">
        <v>127</v>
      </c>
      <c r="K75" s="53">
        <v>6.3657407407407402E-4</v>
      </c>
      <c r="L75" s="23" t="s">
        <v>346</v>
      </c>
      <c r="U75" s="46"/>
      <c r="V75" s="70"/>
      <c r="W75" s="46"/>
      <c r="X75" s="70"/>
      <c r="Y75" s="46"/>
      <c r="Z75" s="46"/>
      <c r="AA75" s="46"/>
      <c r="AB75" s="46"/>
    </row>
    <row r="76" spans="1:28" ht="30" x14ac:dyDescent="0.25">
      <c r="A76" s="40">
        <v>64</v>
      </c>
      <c r="B76" s="23" t="s">
        <v>501</v>
      </c>
      <c r="C76" s="23">
        <v>7</v>
      </c>
      <c r="F76" s="15" t="s">
        <v>457</v>
      </c>
      <c r="G76" s="23" t="s">
        <v>285</v>
      </c>
      <c r="H76" s="23" t="s">
        <v>473</v>
      </c>
      <c r="I76" s="51">
        <v>40569</v>
      </c>
      <c r="J76" s="52">
        <v>123</v>
      </c>
      <c r="K76" s="53">
        <v>6.3657407407407402E-4</v>
      </c>
      <c r="L76" s="23" t="s">
        <v>346</v>
      </c>
      <c r="U76" s="46"/>
      <c r="V76" s="70"/>
      <c r="W76" s="46"/>
      <c r="X76" s="70"/>
      <c r="Y76" s="46"/>
      <c r="Z76" s="46"/>
      <c r="AA76" s="46"/>
      <c r="AB76" s="46"/>
    </row>
    <row r="77" spans="1:28" ht="30" x14ac:dyDescent="0.25">
      <c r="A77" s="39">
        <v>65</v>
      </c>
      <c r="B77" s="46" t="s">
        <v>736</v>
      </c>
      <c r="C77" s="46"/>
      <c r="D77" s="46">
        <v>17</v>
      </c>
      <c r="E77" s="46"/>
      <c r="F77" s="46" t="s">
        <v>750</v>
      </c>
      <c r="G77" s="46" t="s">
        <v>271</v>
      </c>
      <c r="H77" s="46" t="s">
        <v>765</v>
      </c>
      <c r="I77" s="48">
        <v>40884</v>
      </c>
      <c r="J77" s="49">
        <v>114</v>
      </c>
      <c r="K77" s="50">
        <v>3.2870370370370367E-3</v>
      </c>
      <c r="L77" s="46" t="s">
        <v>346</v>
      </c>
      <c r="M77" s="46"/>
      <c r="N77" s="46"/>
      <c r="O77" s="46"/>
      <c r="R77" s="46"/>
      <c r="S77" s="46"/>
      <c r="U77" s="46"/>
      <c r="V77" s="70"/>
      <c r="W77" s="46"/>
      <c r="X77" s="70"/>
      <c r="Y77" s="46"/>
      <c r="Z77" s="46"/>
      <c r="AA77" s="46"/>
      <c r="AB77" s="46"/>
    </row>
    <row r="78" spans="1:28" ht="30" x14ac:dyDescent="0.25">
      <c r="A78" s="39">
        <v>67</v>
      </c>
      <c r="B78" s="23" t="s">
        <v>607</v>
      </c>
      <c r="F78" s="15" t="s">
        <v>631</v>
      </c>
      <c r="G78" s="23" t="s">
        <v>250</v>
      </c>
      <c r="H78" s="23" t="s">
        <v>652</v>
      </c>
      <c r="I78" s="51">
        <v>40990</v>
      </c>
      <c r="J78" s="52">
        <v>106</v>
      </c>
      <c r="K78" s="53">
        <v>1.1805555555555556E-3</v>
      </c>
      <c r="L78" s="23" t="s">
        <v>649</v>
      </c>
    </row>
    <row r="79" spans="1:28" ht="30" x14ac:dyDescent="0.25">
      <c r="A79" s="40">
        <v>68</v>
      </c>
      <c r="B79" s="46" t="s">
        <v>783</v>
      </c>
      <c r="C79" s="46"/>
      <c r="D79" s="46"/>
      <c r="E79" s="46"/>
      <c r="F79" s="46" t="s">
        <v>793</v>
      </c>
      <c r="G79" s="46" t="s">
        <v>277</v>
      </c>
      <c r="H79" s="46" t="s">
        <v>805</v>
      </c>
      <c r="I79" s="48">
        <v>41033</v>
      </c>
      <c r="J79" s="49">
        <v>104</v>
      </c>
      <c r="K79" s="50">
        <v>2.1990740740740742E-3</v>
      </c>
      <c r="L79" s="46" t="s">
        <v>45</v>
      </c>
      <c r="M79" s="46"/>
      <c r="N79" s="46"/>
      <c r="O79" s="46"/>
      <c r="R79" s="46"/>
      <c r="S79" s="46"/>
      <c r="U79" s="46"/>
      <c r="V79" s="70"/>
      <c r="W79" s="46"/>
      <c r="X79" s="70"/>
      <c r="Y79" s="46"/>
      <c r="Z79" s="46"/>
      <c r="AA79" s="46"/>
      <c r="AB79" s="46"/>
    </row>
    <row r="80" spans="1:28" ht="60" x14ac:dyDescent="0.25">
      <c r="A80" s="39">
        <v>69</v>
      </c>
      <c r="B80" s="71" t="s">
        <v>696</v>
      </c>
      <c r="C80" s="46"/>
      <c r="D80" s="46">
        <v>18</v>
      </c>
      <c r="E80" s="46"/>
      <c r="F80" s="46" t="s">
        <v>323</v>
      </c>
      <c r="G80" s="46" t="s">
        <v>255</v>
      </c>
      <c r="H80" s="47" t="s">
        <v>717</v>
      </c>
      <c r="I80" s="48">
        <v>42423</v>
      </c>
      <c r="J80" s="49">
        <v>103</v>
      </c>
      <c r="K80" s="50">
        <v>4.3611111111111107E-2</v>
      </c>
      <c r="L80" s="46" t="s">
        <v>346</v>
      </c>
      <c r="M80" s="46"/>
      <c r="N80" s="46" t="s">
        <v>822</v>
      </c>
      <c r="O80" s="46" t="s">
        <v>869</v>
      </c>
      <c r="P80" s="74" t="s">
        <v>994</v>
      </c>
      <c r="Q80" s="74" t="s">
        <v>996</v>
      </c>
      <c r="R80" s="46"/>
      <c r="S80" s="46" t="s">
        <v>871</v>
      </c>
      <c r="T80" s="74" t="s">
        <v>867</v>
      </c>
      <c r="U80" s="46" t="s">
        <v>47</v>
      </c>
      <c r="V80" s="78" t="s">
        <v>868</v>
      </c>
      <c r="W80" s="15" t="s">
        <v>866</v>
      </c>
      <c r="X80" s="15" t="s">
        <v>870</v>
      </c>
      <c r="Y80" s="23" t="s">
        <v>18</v>
      </c>
      <c r="Z80" s="23" t="s">
        <v>21</v>
      </c>
      <c r="AA80" s="23" t="s">
        <v>18</v>
      </c>
      <c r="AB80" s="23" t="s">
        <v>18</v>
      </c>
    </row>
    <row r="81" spans="1:29" ht="72.75" customHeight="1" x14ac:dyDescent="0.25">
      <c r="A81" s="40">
        <v>70</v>
      </c>
      <c r="B81" s="23" t="s">
        <v>609</v>
      </c>
      <c r="F81" s="15" t="s">
        <v>631</v>
      </c>
      <c r="G81" s="23" t="s">
        <v>250</v>
      </c>
      <c r="H81" s="23" t="s">
        <v>653</v>
      </c>
      <c r="I81" s="51">
        <v>40624</v>
      </c>
      <c r="J81" s="52">
        <v>101</v>
      </c>
      <c r="K81" s="53">
        <v>9.3750000000000007E-4</v>
      </c>
      <c r="L81" s="51" t="s">
        <v>649</v>
      </c>
      <c r="M81" s="51"/>
      <c r="N81" s="77"/>
      <c r="O81" s="77"/>
      <c r="P81" s="79"/>
      <c r="Q81" s="79"/>
      <c r="R81" s="77"/>
      <c r="S81" s="77"/>
      <c r="T81" s="79"/>
    </row>
    <row r="82" spans="1:29" ht="45" x14ac:dyDescent="0.25">
      <c r="A82" s="40">
        <v>72</v>
      </c>
      <c r="B82" s="80" t="s">
        <v>784</v>
      </c>
      <c r="C82" s="80">
        <v>1</v>
      </c>
      <c r="D82" s="80"/>
      <c r="E82" s="80" t="s">
        <v>927</v>
      </c>
      <c r="F82" s="80" t="s">
        <v>794</v>
      </c>
      <c r="G82" s="80" t="s">
        <v>277</v>
      </c>
      <c r="H82" s="102" t="s">
        <v>806</v>
      </c>
      <c r="I82" s="97">
        <v>40350</v>
      </c>
      <c r="J82" s="98">
        <v>100</v>
      </c>
      <c r="K82" s="99">
        <v>2.2222222222222222E-3</v>
      </c>
      <c r="L82" s="80" t="s">
        <v>45</v>
      </c>
      <c r="M82" s="80"/>
      <c r="N82" s="80" t="s">
        <v>967</v>
      </c>
      <c r="O82" s="80" t="s">
        <v>937</v>
      </c>
      <c r="P82" s="95" t="s">
        <v>1006</v>
      </c>
      <c r="Q82" s="95" t="s">
        <v>996</v>
      </c>
      <c r="R82" s="80"/>
      <c r="S82" s="80" t="s">
        <v>47</v>
      </c>
      <c r="T82" s="95" t="s">
        <v>936</v>
      </c>
      <c r="U82" s="82" t="s">
        <v>47</v>
      </c>
      <c r="V82" s="100" t="s">
        <v>862</v>
      </c>
      <c r="W82" s="81" t="s">
        <v>934</v>
      </c>
      <c r="X82" s="81"/>
      <c r="Y82" s="82" t="s">
        <v>18</v>
      </c>
      <c r="Z82" s="82" t="s">
        <v>21</v>
      </c>
      <c r="AA82" s="82" t="s">
        <v>21</v>
      </c>
      <c r="AB82" s="82" t="s">
        <v>18</v>
      </c>
      <c r="AC82" s="82"/>
    </row>
    <row r="83" spans="1:29" ht="60" x14ac:dyDescent="0.25">
      <c r="A83" s="39">
        <v>73</v>
      </c>
      <c r="B83" s="23" t="s">
        <v>555</v>
      </c>
      <c r="C83" s="23">
        <v>3</v>
      </c>
      <c r="D83" s="23">
        <v>19</v>
      </c>
      <c r="F83" s="15" t="s">
        <v>512</v>
      </c>
      <c r="G83" s="23" t="s">
        <v>285</v>
      </c>
      <c r="H83" s="23" t="s">
        <v>528</v>
      </c>
      <c r="I83" s="51">
        <v>41402</v>
      </c>
      <c r="J83" s="52">
        <v>99</v>
      </c>
      <c r="K83" s="53">
        <v>6.2500000000000001E-4</v>
      </c>
      <c r="L83" s="23" t="s">
        <v>45</v>
      </c>
      <c r="U83" s="46"/>
      <c r="V83" s="70"/>
      <c r="W83" s="46"/>
      <c r="X83" s="70"/>
      <c r="Y83" s="46"/>
      <c r="Z83" s="46"/>
      <c r="AA83" s="46"/>
      <c r="AB83" s="46"/>
    </row>
    <row r="84" spans="1:29" ht="30" x14ac:dyDescent="0.25">
      <c r="A84" s="40">
        <v>74</v>
      </c>
      <c r="B84" s="46" t="s">
        <v>785</v>
      </c>
      <c r="C84" s="46"/>
      <c r="D84" s="46"/>
      <c r="E84" s="46"/>
      <c r="F84" s="46" t="s">
        <v>795</v>
      </c>
      <c r="G84" s="46" t="s">
        <v>277</v>
      </c>
      <c r="H84" s="46" t="s">
        <v>807</v>
      </c>
      <c r="I84" s="48">
        <v>41452</v>
      </c>
      <c r="J84" s="49">
        <v>97</v>
      </c>
      <c r="K84" s="50">
        <v>2.2569444444444447E-3</v>
      </c>
      <c r="L84" s="46" t="s">
        <v>45</v>
      </c>
      <c r="M84" s="46"/>
      <c r="N84" s="46"/>
      <c r="O84" s="46"/>
      <c r="R84" s="46"/>
      <c r="S84" s="46"/>
    </row>
    <row r="85" spans="1:29" ht="30" x14ac:dyDescent="0.25">
      <c r="A85" s="39">
        <v>75</v>
      </c>
      <c r="B85" s="23" t="s">
        <v>558</v>
      </c>
      <c r="F85" s="15" t="s">
        <v>515</v>
      </c>
      <c r="G85" s="23" t="s">
        <v>285</v>
      </c>
      <c r="H85" s="23" t="s">
        <v>531</v>
      </c>
      <c r="I85" s="51">
        <v>40864</v>
      </c>
      <c r="J85" s="52">
        <v>95</v>
      </c>
      <c r="K85" s="53">
        <v>1.2847222222222223E-3</v>
      </c>
      <c r="L85" s="23" t="s">
        <v>346</v>
      </c>
      <c r="U85" s="46"/>
      <c r="V85" s="70"/>
      <c r="W85" s="46"/>
      <c r="X85" s="70"/>
      <c r="Y85" s="46"/>
      <c r="Z85" s="46"/>
      <c r="AA85" s="46"/>
      <c r="AB85" s="46"/>
    </row>
    <row r="86" spans="1:29" ht="75" x14ac:dyDescent="0.25">
      <c r="A86" s="39">
        <v>77</v>
      </c>
      <c r="B86" s="82" t="s">
        <v>560</v>
      </c>
      <c r="C86" s="82"/>
      <c r="D86" s="82">
        <v>20</v>
      </c>
      <c r="E86" s="81" t="s">
        <v>928</v>
      </c>
      <c r="F86" s="81" t="s">
        <v>517</v>
      </c>
      <c r="G86" s="82" t="s">
        <v>285</v>
      </c>
      <c r="H86" s="101" t="s">
        <v>533</v>
      </c>
      <c r="I86" s="92">
        <v>40490</v>
      </c>
      <c r="J86" s="93">
        <v>91</v>
      </c>
      <c r="K86" s="94">
        <v>4.7453703703703704E-4</v>
      </c>
      <c r="L86" s="82" t="s">
        <v>346</v>
      </c>
      <c r="M86" s="82"/>
      <c r="N86" s="81" t="s">
        <v>817</v>
      </c>
      <c r="O86" s="81" t="s">
        <v>939</v>
      </c>
      <c r="P86" s="95" t="s">
        <v>1007</v>
      </c>
      <c r="Q86" s="95" t="s">
        <v>18</v>
      </c>
      <c r="R86" s="81"/>
      <c r="S86" s="81" t="s">
        <v>47</v>
      </c>
      <c r="T86" s="95" t="s">
        <v>875</v>
      </c>
      <c r="U86" s="82" t="s">
        <v>347</v>
      </c>
      <c r="V86" s="100" t="s">
        <v>347</v>
      </c>
      <c r="W86" s="82" t="s">
        <v>938</v>
      </c>
      <c r="X86" s="81"/>
      <c r="Y86" s="82" t="s">
        <v>18</v>
      </c>
      <c r="Z86" s="82" t="s">
        <v>21</v>
      </c>
      <c r="AA86" s="82" t="s">
        <v>18</v>
      </c>
      <c r="AB86" s="82" t="s">
        <v>18</v>
      </c>
      <c r="AC86" s="82"/>
    </row>
    <row r="87" spans="1:29" ht="60" x14ac:dyDescent="0.25">
      <c r="A87" s="40">
        <v>78</v>
      </c>
      <c r="B87" s="23" t="s">
        <v>562</v>
      </c>
      <c r="F87" s="15" t="s">
        <v>519</v>
      </c>
      <c r="G87" s="23" t="s">
        <v>285</v>
      </c>
      <c r="H87" s="23" t="s">
        <v>535</v>
      </c>
      <c r="I87" s="51">
        <v>41402</v>
      </c>
      <c r="J87" s="52">
        <v>90</v>
      </c>
      <c r="K87" s="53">
        <v>7.9861111111111105E-4</v>
      </c>
      <c r="L87" s="23" t="s">
        <v>45</v>
      </c>
    </row>
    <row r="88" spans="1:29" ht="30" x14ac:dyDescent="0.25">
      <c r="A88" s="39">
        <v>79</v>
      </c>
      <c r="B88" s="23" t="s">
        <v>561</v>
      </c>
      <c r="F88" s="15" t="s">
        <v>518</v>
      </c>
      <c r="G88" s="23" t="s">
        <v>285</v>
      </c>
      <c r="H88" s="23" t="s">
        <v>534</v>
      </c>
      <c r="I88" s="51">
        <v>40500</v>
      </c>
      <c r="J88" s="52">
        <v>90</v>
      </c>
      <c r="K88" s="53">
        <v>1.1805555555555556E-3</v>
      </c>
      <c r="L88" s="23" t="s">
        <v>346</v>
      </c>
    </row>
    <row r="89" spans="1:29" x14ac:dyDescent="0.25">
      <c r="A89" s="40">
        <v>80</v>
      </c>
      <c r="B89" s="23" t="s">
        <v>565</v>
      </c>
      <c r="F89" s="15" t="s">
        <v>522</v>
      </c>
      <c r="G89" s="23" t="s">
        <v>285</v>
      </c>
      <c r="H89" s="23" t="s">
        <v>538</v>
      </c>
      <c r="I89" s="51">
        <v>40490</v>
      </c>
      <c r="J89" s="52">
        <v>85</v>
      </c>
      <c r="K89" s="53">
        <v>3.1250000000000001E-4</v>
      </c>
      <c r="L89" s="23" t="s">
        <v>346</v>
      </c>
    </row>
    <row r="90" spans="1:29" ht="90" x14ac:dyDescent="0.25">
      <c r="A90" s="44">
        <v>82</v>
      </c>
      <c r="B90" s="82" t="s">
        <v>611</v>
      </c>
      <c r="C90" s="82">
        <v>8</v>
      </c>
      <c r="D90" s="82"/>
      <c r="E90" s="81" t="s">
        <v>949</v>
      </c>
      <c r="F90" s="81" t="s">
        <v>631</v>
      </c>
      <c r="G90" s="82" t="s">
        <v>250</v>
      </c>
      <c r="H90" s="101" t="s">
        <v>655</v>
      </c>
      <c r="I90" s="92">
        <v>40990</v>
      </c>
      <c r="J90" s="93">
        <v>79</v>
      </c>
      <c r="K90" s="94">
        <v>2.2916666666666667E-3</v>
      </c>
      <c r="L90" s="82" t="s">
        <v>649</v>
      </c>
      <c r="M90" s="82"/>
      <c r="N90" s="81" t="s">
        <v>967</v>
      </c>
      <c r="O90" s="81" t="s">
        <v>968</v>
      </c>
      <c r="P90" s="95" t="s">
        <v>995</v>
      </c>
      <c r="Q90" s="95" t="s">
        <v>985</v>
      </c>
      <c r="R90" s="81"/>
      <c r="S90" s="81" t="s">
        <v>972</v>
      </c>
      <c r="T90" s="95" t="s">
        <v>971</v>
      </c>
      <c r="U90" s="82" t="s">
        <v>47</v>
      </c>
      <c r="V90" s="100" t="s">
        <v>970</v>
      </c>
      <c r="W90" s="81" t="s">
        <v>969</v>
      </c>
      <c r="X90" s="81"/>
      <c r="Y90" s="82" t="s">
        <v>18</v>
      </c>
      <c r="Z90" s="82" t="s">
        <v>21</v>
      </c>
      <c r="AA90" s="82" t="s">
        <v>18</v>
      </c>
      <c r="AB90" s="82" t="s">
        <v>18</v>
      </c>
      <c r="AC90" s="82"/>
    </row>
    <row r="91" spans="1:29" x14ac:dyDescent="0.25">
      <c r="A91" s="43">
        <v>83</v>
      </c>
      <c r="B91" s="23" t="s">
        <v>568</v>
      </c>
      <c r="F91" s="15" t="s">
        <v>525</v>
      </c>
      <c r="G91" s="23" t="s">
        <v>285</v>
      </c>
      <c r="H91" s="23" t="s">
        <v>541</v>
      </c>
      <c r="I91" s="51">
        <v>40528</v>
      </c>
      <c r="J91" s="52">
        <v>76</v>
      </c>
      <c r="K91" s="53">
        <v>5.9027777777777778E-4</v>
      </c>
      <c r="L91" s="23" t="s">
        <v>346</v>
      </c>
    </row>
    <row r="92" spans="1:29" ht="30" x14ac:dyDescent="0.25">
      <c r="A92" s="44">
        <v>84</v>
      </c>
      <c r="B92" s="46" t="s">
        <v>738</v>
      </c>
      <c r="C92" s="46"/>
      <c r="D92" s="46"/>
      <c r="E92" s="46"/>
      <c r="F92" s="46" t="s">
        <v>752</v>
      </c>
      <c r="G92" s="46" t="s">
        <v>271</v>
      </c>
      <c r="H92" s="46" t="s">
        <v>767</v>
      </c>
      <c r="I92" s="48">
        <v>42298</v>
      </c>
      <c r="J92" s="49">
        <v>74</v>
      </c>
      <c r="K92" s="50">
        <v>2.7546296296296294E-3</v>
      </c>
      <c r="L92" s="46" t="s">
        <v>346</v>
      </c>
      <c r="M92" s="46"/>
      <c r="N92" s="46"/>
      <c r="O92" s="46"/>
      <c r="R92" s="46"/>
      <c r="S92" s="46"/>
      <c r="U92" s="46"/>
      <c r="V92" s="70"/>
      <c r="W92" s="46"/>
      <c r="X92" s="70"/>
      <c r="Y92" s="46"/>
      <c r="Z92" s="46"/>
      <c r="AA92" s="46"/>
      <c r="AB92" s="46"/>
    </row>
    <row r="93" spans="1:29" ht="30" x14ac:dyDescent="0.25">
      <c r="A93" s="43">
        <v>85</v>
      </c>
      <c r="B93" s="23" t="s">
        <v>569</v>
      </c>
      <c r="D93" s="23">
        <v>22</v>
      </c>
      <c r="F93" s="15" t="s">
        <v>526</v>
      </c>
      <c r="G93" s="23" t="s">
        <v>285</v>
      </c>
      <c r="H93" s="23" t="s">
        <v>542</v>
      </c>
      <c r="I93" s="51">
        <v>40490</v>
      </c>
      <c r="J93" s="52">
        <v>73</v>
      </c>
      <c r="K93" s="53">
        <v>6.134259259259259E-4</v>
      </c>
      <c r="L93" s="23" t="s">
        <v>346</v>
      </c>
    </row>
    <row r="94" spans="1:29" ht="30" x14ac:dyDescent="0.25">
      <c r="A94" s="43">
        <v>87</v>
      </c>
      <c r="B94" s="46" t="s">
        <v>787</v>
      </c>
      <c r="C94" s="46"/>
      <c r="D94" s="46"/>
      <c r="E94" s="46"/>
      <c r="F94" s="46" t="s">
        <v>797</v>
      </c>
      <c r="G94" s="46" t="s">
        <v>277</v>
      </c>
      <c r="H94" s="46" t="s">
        <v>809</v>
      </c>
      <c r="I94" s="48">
        <v>40322</v>
      </c>
      <c r="J94" s="49">
        <v>69</v>
      </c>
      <c r="K94" s="50">
        <v>3.4953703703703705E-3</v>
      </c>
      <c r="L94" s="46" t="s">
        <v>45</v>
      </c>
      <c r="M94" s="46"/>
      <c r="N94" s="46"/>
      <c r="O94" s="46"/>
      <c r="R94" s="46"/>
      <c r="S94" s="46"/>
      <c r="U94" s="46"/>
      <c r="V94" s="70"/>
      <c r="W94" s="46"/>
      <c r="X94" s="70"/>
      <c r="Y94" s="46"/>
      <c r="Z94" s="46"/>
      <c r="AA94" s="46"/>
      <c r="AB94" s="46"/>
    </row>
    <row r="95" spans="1:29" ht="30" x14ac:dyDescent="0.25">
      <c r="A95" s="44">
        <v>88</v>
      </c>
      <c r="B95" s="46" t="s">
        <v>788</v>
      </c>
      <c r="C95" s="46">
        <v>9</v>
      </c>
      <c r="D95" s="46"/>
      <c r="E95" s="46"/>
      <c r="F95" s="46" t="s">
        <v>798</v>
      </c>
      <c r="G95" s="46" t="s">
        <v>277</v>
      </c>
      <c r="H95" s="46" t="s">
        <v>810</v>
      </c>
      <c r="I95" s="48">
        <v>40322</v>
      </c>
      <c r="J95" s="49">
        <v>65</v>
      </c>
      <c r="K95" s="50">
        <v>1.9907407407407408E-3</v>
      </c>
      <c r="L95" s="46" t="s">
        <v>45</v>
      </c>
      <c r="M95" s="46"/>
      <c r="N95" s="46"/>
      <c r="O95" s="46"/>
      <c r="R95" s="46"/>
      <c r="S95" s="46"/>
      <c r="U95" s="46"/>
      <c r="V95" s="70"/>
      <c r="W95" s="46"/>
      <c r="X95" s="70"/>
      <c r="Y95" s="46"/>
      <c r="Z95" s="46"/>
      <c r="AA95" s="46"/>
      <c r="AB95" s="46"/>
    </row>
    <row r="96" spans="1:29" ht="30" x14ac:dyDescent="0.25">
      <c r="A96" s="43">
        <v>89</v>
      </c>
      <c r="B96" s="46" t="s">
        <v>739</v>
      </c>
      <c r="C96" s="46"/>
      <c r="D96" s="46">
        <v>23</v>
      </c>
      <c r="E96" s="46"/>
      <c r="F96" s="46" t="s">
        <v>753</v>
      </c>
      <c r="G96" s="46" t="s">
        <v>271</v>
      </c>
      <c r="H96" s="46" t="s">
        <v>768</v>
      </c>
      <c r="I96" s="48">
        <v>42235</v>
      </c>
      <c r="J96" s="49">
        <v>63</v>
      </c>
      <c r="K96" s="50">
        <v>1.7824074074074072E-3</v>
      </c>
      <c r="L96" s="46" t="s">
        <v>346</v>
      </c>
      <c r="M96" s="46"/>
      <c r="N96" s="46"/>
      <c r="O96" s="46"/>
      <c r="R96" s="46"/>
      <c r="S96" s="46"/>
    </row>
    <row r="97" spans="1:29" ht="30" x14ac:dyDescent="0.25">
      <c r="A97" s="44">
        <v>90</v>
      </c>
      <c r="B97" s="46" t="s">
        <v>789</v>
      </c>
      <c r="C97" s="46"/>
      <c r="D97" s="46"/>
      <c r="E97" s="46"/>
      <c r="F97" s="46" t="s">
        <v>799</v>
      </c>
      <c r="G97" s="46" t="s">
        <v>277</v>
      </c>
      <c r="H97" s="46" t="s">
        <v>811</v>
      </c>
      <c r="I97" s="48">
        <v>42139</v>
      </c>
      <c r="J97" s="49">
        <v>60</v>
      </c>
      <c r="K97" s="50">
        <v>1.0185185185185186E-3</v>
      </c>
      <c r="L97" s="46" t="s">
        <v>45</v>
      </c>
      <c r="M97" s="46"/>
      <c r="N97" s="46"/>
      <c r="O97" s="46"/>
      <c r="R97" s="46"/>
      <c r="S97" s="46"/>
    </row>
    <row r="98" spans="1:29" ht="60" x14ac:dyDescent="0.25">
      <c r="A98" s="44">
        <v>92</v>
      </c>
      <c r="B98" s="82" t="s">
        <v>614</v>
      </c>
      <c r="C98" s="82">
        <v>6</v>
      </c>
      <c r="D98" s="82"/>
      <c r="E98" s="81" t="s">
        <v>950</v>
      </c>
      <c r="F98" s="81" t="s">
        <v>659</v>
      </c>
      <c r="G98" s="82" t="s">
        <v>273</v>
      </c>
      <c r="H98" s="101" t="s">
        <v>660</v>
      </c>
      <c r="I98" s="92">
        <v>41739</v>
      </c>
      <c r="J98" s="93">
        <v>58</v>
      </c>
      <c r="K98" s="94">
        <v>1.5393518518518519E-3</v>
      </c>
      <c r="L98" s="82" t="s">
        <v>346</v>
      </c>
      <c r="M98" s="82"/>
      <c r="N98" s="81" t="s">
        <v>859</v>
      </c>
      <c r="O98" s="81" t="s">
        <v>974</v>
      </c>
      <c r="P98" s="95" t="s">
        <v>1008</v>
      </c>
      <c r="Q98" s="95" t="s">
        <v>18</v>
      </c>
      <c r="R98" s="81" t="s">
        <v>975</v>
      </c>
      <c r="S98" s="81" t="s">
        <v>47</v>
      </c>
      <c r="T98" s="95" t="s">
        <v>973</v>
      </c>
      <c r="U98" s="80" t="s">
        <v>347</v>
      </c>
      <c r="V98" s="96" t="s">
        <v>862</v>
      </c>
      <c r="W98" s="80" t="s">
        <v>843</v>
      </c>
      <c r="X98" s="96"/>
      <c r="Y98" s="80" t="s">
        <v>21</v>
      </c>
      <c r="Z98" s="80" t="s">
        <v>18</v>
      </c>
      <c r="AA98" s="80" t="s">
        <v>21</v>
      </c>
      <c r="AB98" s="80" t="s">
        <v>843</v>
      </c>
      <c r="AC98" s="82"/>
    </row>
    <row r="99" spans="1:29" ht="57" customHeight="1" x14ac:dyDescent="0.25">
      <c r="A99" s="43">
        <v>93</v>
      </c>
      <c r="B99" s="46" t="s">
        <v>668</v>
      </c>
      <c r="C99" s="46">
        <v>10</v>
      </c>
      <c r="D99" s="46">
        <v>24</v>
      </c>
      <c r="E99" s="46"/>
      <c r="F99" s="46" t="s">
        <v>677</v>
      </c>
      <c r="G99" s="46" t="s">
        <v>233</v>
      </c>
      <c r="H99" s="47" t="s">
        <v>688</v>
      </c>
      <c r="I99" s="48">
        <v>42160</v>
      </c>
      <c r="J99" s="49">
        <v>51</v>
      </c>
      <c r="K99" s="50">
        <v>1.7650462962962962E-2</v>
      </c>
      <c r="L99" s="46" t="s">
        <v>45</v>
      </c>
      <c r="M99" s="46"/>
      <c r="N99" s="46" t="s">
        <v>817</v>
      </c>
      <c r="O99" s="46" t="s">
        <v>820</v>
      </c>
      <c r="R99" s="46"/>
      <c r="S99" s="46"/>
    </row>
    <row r="100" spans="1:29" ht="60" x14ac:dyDescent="0.25">
      <c r="A100" s="44">
        <v>94</v>
      </c>
      <c r="B100" s="46" t="s">
        <v>697</v>
      </c>
      <c r="C100" s="46"/>
      <c r="D100" s="46"/>
      <c r="E100" s="46"/>
      <c r="F100" s="46" t="s">
        <v>707</v>
      </c>
      <c r="G100" s="46" t="s">
        <v>255</v>
      </c>
      <c r="H100" s="46" t="s">
        <v>718</v>
      </c>
      <c r="I100" s="48">
        <v>42346</v>
      </c>
      <c r="J100" s="49">
        <v>51</v>
      </c>
      <c r="K100" s="50">
        <v>2.3333333333333334E-2</v>
      </c>
      <c r="L100" s="46" t="s">
        <v>346</v>
      </c>
      <c r="M100" s="46"/>
      <c r="N100" s="46" t="s">
        <v>817</v>
      </c>
      <c r="O100" s="46" t="s">
        <v>819</v>
      </c>
      <c r="R100" s="46"/>
      <c r="S100" s="46"/>
      <c r="U100" s="46"/>
      <c r="V100" s="70"/>
      <c r="W100" s="46"/>
      <c r="X100" s="70"/>
      <c r="Y100" s="46"/>
      <c r="Z100" s="46"/>
      <c r="AA100" s="46"/>
      <c r="AB100" s="46"/>
    </row>
    <row r="101" spans="1:29" ht="60" x14ac:dyDescent="0.25">
      <c r="A101" s="43">
        <v>95</v>
      </c>
      <c r="B101" s="46" t="s">
        <v>790</v>
      </c>
      <c r="C101" s="46"/>
      <c r="D101" s="46"/>
      <c r="E101" s="46"/>
      <c r="F101" s="46" t="s">
        <v>800</v>
      </c>
      <c r="G101" s="46" t="s">
        <v>277</v>
      </c>
      <c r="H101" s="46" t="s">
        <v>812</v>
      </c>
      <c r="I101" s="48">
        <v>40322</v>
      </c>
      <c r="J101" s="49">
        <v>48</v>
      </c>
      <c r="K101" s="50">
        <v>1.6666666666666668E-3</v>
      </c>
      <c r="L101" s="46" t="s">
        <v>45</v>
      </c>
      <c r="M101" s="46"/>
      <c r="N101" s="46"/>
      <c r="O101" s="46"/>
      <c r="R101" s="46"/>
      <c r="S101" s="46"/>
    </row>
    <row r="102" spans="1:29" ht="60" x14ac:dyDescent="0.25">
      <c r="A102" s="43">
        <v>97</v>
      </c>
      <c r="B102" s="46" t="s">
        <v>740</v>
      </c>
      <c r="C102" s="46"/>
      <c r="D102" s="46">
        <v>25</v>
      </c>
      <c r="E102" s="46"/>
      <c r="F102" s="46" t="s">
        <v>754</v>
      </c>
      <c r="G102" s="46" t="s">
        <v>271</v>
      </c>
      <c r="H102" s="46" t="s">
        <v>769</v>
      </c>
      <c r="I102" s="48">
        <v>42055</v>
      </c>
      <c r="J102" s="49">
        <v>39</v>
      </c>
      <c r="K102" s="50">
        <v>1.4930555555555556E-3</v>
      </c>
      <c r="L102" s="46" t="s">
        <v>346</v>
      </c>
      <c r="M102" s="46"/>
      <c r="N102" s="46"/>
      <c r="O102" s="46"/>
      <c r="R102" s="46"/>
      <c r="S102" s="46"/>
    </row>
    <row r="103" spans="1:29" ht="30" x14ac:dyDescent="0.25">
      <c r="A103" s="44">
        <v>98</v>
      </c>
      <c r="B103" s="46" t="s">
        <v>670</v>
      </c>
      <c r="C103" s="46">
        <v>2</v>
      </c>
      <c r="D103" s="46"/>
      <c r="E103" s="46"/>
      <c r="F103" s="46" t="s">
        <v>679</v>
      </c>
      <c r="G103" s="46" t="s">
        <v>233</v>
      </c>
      <c r="H103" s="46" t="s">
        <v>692</v>
      </c>
      <c r="I103" s="48">
        <v>42167</v>
      </c>
      <c r="J103" s="49">
        <v>33</v>
      </c>
      <c r="K103" s="50">
        <v>2.9513888888888888E-3</v>
      </c>
      <c r="L103" s="46" t="s">
        <v>45</v>
      </c>
      <c r="M103" s="46"/>
      <c r="N103" s="46"/>
      <c r="O103" s="46"/>
      <c r="R103" s="46"/>
      <c r="S103" s="46"/>
    </row>
    <row r="104" spans="1:29" ht="30" x14ac:dyDescent="0.25">
      <c r="A104" s="43">
        <v>99</v>
      </c>
      <c r="B104" s="23" t="s">
        <v>578</v>
      </c>
      <c r="C104" s="23">
        <v>4</v>
      </c>
      <c r="F104" s="15" t="s">
        <v>553</v>
      </c>
      <c r="G104" s="23" t="s">
        <v>285</v>
      </c>
      <c r="H104" s="23" t="s">
        <v>589</v>
      </c>
      <c r="I104" s="51">
        <v>40490</v>
      </c>
      <c r="J104" s="52">
        <v>30</v>
      </c>
      <c r="K104" s="53">
        <v>7.407407407407407E-4</v>
      </c>
      <c r="L104" s="23" t="s">
        <v>346</v>
      </c>
    </row>
    <row r="105" spans="1:29" ht="30" x14ac:dyDescent="0.25">
      <c r="A105" s="44">
        <v>100</v>
      </c>
      <c r="B105" s="46" t="s">
        <v>741</v>
      </c>
      <c r="C105" s="46"/>
      <c r="D105" s="46"/>
      <c r="E105" s="46"/>
      <c r="F105" s="46" t="s">
        <v>755</v>
      </c>
      <c r="G105" s="46" t="s">
        <v>271</v>
      </c>
      <c r="H105" s="46" t="s">
        <v>770</v>
      </c>
      <c r="I105" s="48">
        <v>42298</v>
      </c>
      <c r="J105" s="49">
        <v>28</v>
      </c>
      <c r="K105" s="50">
        <v>3.0208333333333333E-3</v>
      </c>
      <c r="L105" s="46" t="s">
        <v>346</v>
      </c>
      <c r="M105" s="46"/>
      <c r="N105" s="46"/>
      <c r="O105" s="46"/>
      <c r="R105" s="46"/>
      <c r="S105" s="46"/>
    </row>
    <row r="106" spans="1:29" ht="45" x14ac:dyDescent="0.25">
      <c r="A106" s="44">
        <v>102</v>
      </c>
      <c r="B106" s="23" t="s">
        <v>615</v>
      </c>
      <c r="F106" s="15" t="s">
        <v>661</v>
      </c>
      <c r="G106" s="23" t="s">
        <v>273</v>
      </c>
      <c r="H106" s="23" t="s">
        <v>662</v>
      </c>
      <c r="I106" s="51">
        <v>41739</v>
      </c>
      <c r="J106" s="52">
        <v>24</v>
      </c>
      <c r="K106" s="53">
        <v>1.2847222222222223E-3</v>
      </c>
      <c r="L106" s="23" t="s">
        <v>346</v>
      </c>
      <c r="AC106" s="23"/>
    </row>
    <row r="107" spans="1:29" ht="30" x14ac:dyDescent="0.25">
      <c r="A107" s="43">
        <v>103</v>
      </c>
      <c r="B107" s="46" t="s">
        <v>742</v>
      </c>
      <c r="C107" s="46">
        <v>7</v>
      </c>
      <c r="D107" s="46"/>
      <c r="E107" s="46"/>
      <c r="F107" s="46" t="s">
        <v>756</v>
      </c>
      <c r="G107" s="46" t="s">
        <v>271</v>
      </c>
      <c r="H107" s="46" t="s">
        <v>771</v>
      </c>
      <c r="I107" s="48">
        <v>42298</v>
      </c>
      <c r="J107" s="49">
        <v>24</v>
      </c>
      <c r="K107" s="50">
        <v>3.7615740740740739E-3</v>
      </c>
      <c r="L107" s="46" t="s">
        <v>346</v>
      </c>
      <c r="M107" s="46"/>
      <c r="N107" s="46"/>
      <c r="O107" s="46"/>
      <c r="R107" s="46"/>
      <c r="S107" s="46"/>
    </row>
    <row r="108" spans="1:29" ht="60" x14ac:dyDescent="0.25">
      <c r="A108" s="44">
        <v>104</v>
      </c>
      <c r="B108" s="46" t="s">
        <v>699</v>
      </c>
      <c r="C108" s="46"/>
      <c r="D108" s="46"/>
      <c r="E108" s="46"/>
      <c r="F108" s="46" t="s">
        <v>709</v>
      </c>
      <c r="G108" s="46" t="s">
        <v>255</v>
      </c>
      <c r="H108" s="46" t="s">
        <v>722</v>
      </c>
      <c r="I108" s="48">
        <v>42423</v>
      </c>
      <c r="J108" s="49">
        <v>23</v>
      </c>
      <c r="K108" s="50">
        <v>5.1249999999999997E-2</v>
      </c>
      <c r="L108" s="46" t="s">
        <v>346</v>
      </c>
      <c r="M108" s="46"/>
      <c r="N108" s="46" t="s">
        <v>817</v>
      </c>
      <c r="O108" s="46"/>
      <c r="R108" s="46"/>
      <c r="S108" s="46"/>
    </row>
    <row r="109" spans="1:29" ht="30" x14ac:dyDescent="0.25">
      <c r="A109" s="43">
        <v>105</v>
      </c>
      <c r="B109" s="46" t="s">
        <v>743</v>
      </c>
      <c r="C109" s="46"/>
      <c r="D109" s="46">
        <v>27</v>
      </c>
      <c r="E109" s="46"/>
      <c r="F109" s="46" t="s">
        <v>757</v>
      </c>
      <c r="G109" s="46" t="s">
        <v>271</v>
      </c>
      <c r="H109" s="46" t="s">
        <v>772</v>
      </c>
      <c r="I109" s="48">
        <v>42298</v>
      </c>
      <c r="J109" s="49">
        <v>23</v>
      </c>
      <c r="K109" s="50">
        <v>3.0208333333333333E-3</v>
      </c>
      <c r="L109" s="46" t="s">
        <v>346</v>
      </c>
      <c r="M109" s="46"/>
      <c r="N109" s="46"/>
      <c r="O109" s="46"/>
      <c r="R109" s="46"/>
      <c r="S109" s="46"/>
    </row>
    <row r="110" spans="1:29" ht="60" x14ac:dyDescent="0.25">
      <c r="A110" s="43">
        <v>107</v>
      </c>
      <c r="B110" s="46" t="s">
        <v>700</v>
      </c>
      <c r="C110" s="46"/>
      <c r="D110" s="46"/>
      <c r="E110" s="46"/>
      <c r="F110" s="46" t="s">
        <v>710</v>
      </c>
      <c r="G110" s="46" t="s">
        <v>255</v>
      </c>
      <c r="H110" s="47" t="s">
        <v>723</v>
      </c>
      <c r="I110" s="48">
        <v>42452</v>
      </c>
      <c r="J110" s="49">
        <v>20</v>
      </c>
      <c r="K110" s="50">
        <v>1.8912037037037036E-2</v>
      </c>
      <c r="L110" s="46" t="s">
        <v>346</v>
      </c>
      <c r="M110" s="46"/>
      <c r="N110" s="46" t="s">
        <v>817</v>
      </c>
      <c r="O110" s="46" t="s">
        <v>819</v>
      </c>
      <c r="R110" s="46"/>
      <c r="S110" s="46"/>
    </row>
    <row r="111" spans="1:29" ht="30" x14ac:dyDescent="0.25">
      <c r="A111" s="44">
        <v>108</v>
      </c>
      <c r="B111" s="46" t="s">
        <v>745</v>
      </c>
      <c r="C111" s="46"/>
      <c r="D111" s="46"/>
      <c r="E111" s="46"/>
      <c r="F111" s="46" t="s">
        <v>759</v>
      </c>
      <c r="G111" s="46" t="s">
        <v>271</v>
      </c>
      <c r="H111" s="46" t="s">
        <v>774</v>
      </c>
      <c r="I111" s="48">
        <v>42298</v>
      </c>
      <c r="J111" s="49">
        <v>18</v>
      </c>
      <c r="K111" s="50">
        <v>2.2222222222222222E-3</v>
      </c>
      <c r="L111" s="46" t="s">
        <v>346</v>
      </c>
      <c r="M111" s="46"/>
      <c r="N111" s="46"/>
      <c r="O111" s="46"/>
      <c r="R111" s="46"/>
      <c r="S111" s="46"/>
    </row>
    <row r="112" spans="1:29" ht="27.75" customHeight="1" x14ac:dyDescent="0.25">
      <c r="A112" s="43">
        <v>109</v>
      </c>
      <c r="B112" s="46" t="s">
        <v>744</v>
      </c>
      <c r="C112" s="46"/>
      <c r="D112" s="46">
        <v>28</v>
      </c>
      <c r="E112" s="46"/>
      <c r="F112" s="46" t="s">
        <v>758</v>
      </c>
      <c r="G112" s="46" t="s">
        <v>271</v>
      </c>
      <c r="H112" s="46" t="s">
        <v>773</v>
      </c>
      <c r="I112" s="48">
        <v>42298</v>
      </c>
      <c r="J112" s="49">
        <v>18</v>
      </c>
      <c r="K112" s="50">
        <v>3.8773148148148143E-3</v>
      </c>
      <c r="L112" s="46" t="s">
        <v>346</v>
      </c>
      <c r="M112" s="46"/>
      <c r="N112" s="46"/>
      <c r="O112" s="46"/>
      <c r="R112" s="46"/>
      <c r="S112" s="46"/>
    </row>
    <row r="113" spans="1:29" ht="30" x14ac:dyDescent="0.25">
      <c r="A113" s="44">
        <v>110</v>
      </c>
      <c r="B113" s="46" t="s">
        <v>746</v>
      </c>
      <c r="C113" s="46">
        <v>3</v>
      </c>
      <c r="D113" s="46"/>
      <c r="E113" s="46"/>
      <c r="F113" s="46" t="s">
        <v>760</v>
      </c>
      <c r="G113" s="46" t="s">
        <v>271</v>
      </c>
      <c r="H113" s="46" t="s">
        <v>775</v>
      </c>
      <c r="I113" s="48">
        <v>42298</v>
      </c>
      <c r="J113" s="49">
        <v>14</v>
      </c>
      <c r="K113" s="50">
        <v>2.9745370370370373E-3</v>
      </c>
      <c r="L113" s="46" t="s">
        <v>346</v>
      </c>
      <c r="M113" s="46"/>
      <c r="N113" s="46"/>
      <c r="O113" s="46"/>
      <c r="R113" s="46"/>
      <c r="S113" s="46"/>
    </row>
    <row r="114" spans="1:29" ht="60" x14ac:dyDescent="0.25">
      <c r="A114" s="44">
        <v>112</v>
      </c>
      <c r="B114" s="46" t="s">
        <v>703</v>
      </c>
      <c r="C114" s="46"/>
      <c r="D114" s="46"/>
      <c r="E114" s="46"/>
      <c r="F114" s="46" t="s">
        <v>713</v>
      </c>
      <c r="G114" s="46" t="s">
        <v>255</v>
      </c>
      <c r="H114" s="47" t="s">
        <v>728</v>
      </c>
      <c r="I114" s="48">
        <v>42412</v>
      </c>
      <c r="J114" s="49">
        <v>13</v>
      </c>
      <c r="K114" s="50">
        <v>1.7962962962962962E-2</v>
      </c>
      <c r="L114" s="46" t="s">
        <v>346</v>
      </c>
      <c r="M114" s="46"/>
      <c r="N114" s="46" t="s">
        <v>817</v>
      </c>
      <c r="O114" s="46" t="s">
        <v>819</v>
      </c>
      <c r="R114" s="46"/>
      <c r="S114" s="46"/>
    </row>
    <row r="115" spans="1:29" ht="30" x14ac:dyDescent="0.25">
      <c r="A115" s="43">
        <v>113</v>
      </c>
      <c r="B115" s="46" t="s">
        <v>747</v>
      </c>
      <c r="C115" s="46"/>
      <c r="D115" s="46">
        <v>29</v>
      </c>
      <c r="E115" s="46"/>
      <c r="F115" s="46" t="s">
        <v>761</v>
      </c>
      <c r="G115" s="46" t="s">
        <v>271</v>
      </c>
      <c r="H115" s="46" t="s">
        <v>776</v>
      </c>
      <c r="I115" s="48">
        <v>42298</v>
      </c>
      <c r="J115" s="49">
        <v>13</v>
      </c>
      <c r="K115" s="50">
        <v>2.9745370370370373E-3</v>
      </c>
      <c r="L115" s="46" t="s">
        <v>346</v>
      </c>
      <c r="M115" s="46"/>
      <c r="N115" s="46"/>
      <c r="O115" s="46"/>
      <c r="R115" s="46"/>
      <c r="S115" s="46"/>
    </row>
    <row r="116" spans="1:29" ht="60" x14ac:dyDescent="0.25">
      <c r="A116" s="44">
        <v>114</v>
      </c>
      <c r="B116" s="46" t="s">
        <v>704</v>
      </c>
      <c r="C116" s="46">
        <v>5</v>
      </c>
      <c r="D116" s="46"/>
      <c r="E116" s="46"/>
      <c r="F116" s="46" t="s">
        <v>714</v>
      </c>
      <c r="G116" s="46" t="s">
        <v>255</v>
      </c>
      <c r="H116" s="46" t="s">
        <v>730</v>
      </c>
      <c r="I116" s="48">
        <v>42451</v>
      </c>
      <c r="J116" s="49">
        <v>12</v>
      </c>
      <c r="K116" s="50">
        <v>5.347222222222222E-2</v>
      </c>
      <c r="L116" s="46" t="s">
        <v>346</v>
      </c>
      <c r="M116" s="46"/>
      <c r="N116" s="46" t="s">
        <v>817</v>
      </c>
      <c r="O116" s="46"/>
      <c r="R116" s="46"/>
      <c r="S116" s="46"/>
    </row>
    <row r="117" spans="1:29" ht="60" x14ac:dyDescent="0.25">
      <c r="A117" s="43">
        <v>115</v>
      </c>
      <c r="B117" s="46" t="s">
        <v>702</v>
      </c>
      <c r="C117" s="46"/>
      <c r="D117" s="46"/>
      <c r="E117" s="46"/>
      <c r="F117" s="46" t="s">
        <v>712</v>
      </c>
      <c r="G117" s="46" t="s">
        <v>255</v>
      </c>
      <c r="H117" s="47" t="s">
        <v>727</v>
      </c>
      <c r="I117" s="48">
        <v>42444</v>
      </c>
      <c r="J117" s="49">
        <v>11</v>
      </c>
      <c r="K117" s="50">
        <v>6.3414351851851847E-2</v>
      </c>
      <c r="L117" s="46" t="s">
        <v>346</v>
      </c>
      <c r="M117" s="46"/>
      <c r="N117" s="46" t="s">
        <v>817</v>
      </c>
      <c r="O117" s="46"/>
      <c r="R117" s="46"/>
      <c r="S117" s="46"/>
    </row>
    <row r="118" spans="1:29" ht="90" x14ac:dyDescent="0.25">
      <c r="A118" s="43">
        <v>117</v>
      </c>
      <c r="B118" s="80" t="s">
        <v>748</v>
      </c>
      <c r="C118" s="80"/>
      <c r="D118" s="80">
        <v>30</v>
      </c>
      <c r="E118" s="80" t="s">
        <v>959</v>
      </c>
      <c r="F118" s="80" t="s">
        <v>762</v>
      </c>
      <c r="G118" s="80" t="s">
        <v>271</v>
      </c>
      <c r="H118" s="102" t="s">
        <v>777</v>
      </c>
      <c r="I118" s="97">
        <v>40899</v>
      </c>
      <c r="J118" s="98">
        <v>6</v>
      </c>
      <c r="K118" s="99">
        <v>6.8749999999999992E-2</v>
      </c>
      <c r="L118" s="80" t="s">
        <v>346</v>
      </c>
      <c r="M118" s="80"/>
      <c r="N118" s="80" t="s">
        <v>979</v>
      </c>
      <c r="O118" s="80" t="s">
        <v>981</v>
      </c>
      <c r="P118" s="95" t="s">
        <v>1009</v>
      </c>
      <c r="Q118" s="95" t="s">
        <v>18</v>
      </c>
      <c r="R118" s="80" t="s">
        <v>976</v>
      </c>
      <c r="S118" s="80" t="s">
        <v>977</v>
      </c>
      <c r="T118" s="95" t="s">
        <v>978</v>
      </c>
      <c r="U118" s="82" t="s">
        <v>47</v>
      </c>
      <c r="V118" s="100" t="s">
        <v>862</v>
      </c>
      <c r="W118" s="81" t="s">
        <v>980</v>
      </c>
      <c r="X118" s="81"/>
      <c r="Y118" s="82" t="s">
        <v>18</v>
      </c>
      <c r="Z118" s="82" t="s">
        <v>21</v>
      </c>
      <c r="AA118" s="82" t="s">
        <v>18</v>
      </c>
      <c r="AB118" s="82" t="s">
        <v>18</v>
      </c>
      <c r="AC118" s="82"/>
    </row>
    <row r="119" spans="1:29" ht="30" x14ac:dyDescent="0.25">
      <c r="A119" s="44">
        <v>118</v>
      </c>
      <c r="B119" s="46" t="s">
        <v>749</v>
      </c>
      <c r="C119" s="46"/>
      <c r="D119" s="46"/>
      <c r="E119" s="46"/>
      <c r="F119" s="46" t="s">
        <v>763</v>
      </c>
      <c r="G119" s="46" t="s">
        <v>271</v>
      </c>
      <c r="H119" s="46" t="s">
        <v>778</v>
      </c>
      <c r="I119" s="48">
        <v>42298</v>
      </c>
      <c r="J119" s="49">
        <v>6</v>
      </c>
      <c r="K119" s="50">
        <v>3.7615740740740739E-3</v>
      </c>
      <c r="L119" s="46" t="s">
        <v>346</v>
      </c>
      <c r="M119" s="46"/>
      <c r="N119" s="46"/>
      <c r="O119" s="46"/>
      <c r="R119" s="46"/>
      <c r="S119" s="46"/>
    </row>
    <row r="120" spans="1:29" ht="60" x14ac:dyDescent="0.25">
      <c r="A120" s="43">
        <v>119</v>
      </c>
      <c r="B120" s="46" t="s">
        <v>705</v>
      </c>
      <c r="C120" s="46"/>
      <c r="D120" s="46"/>
      <c r="E120" s="46"/>
      <c r="F120" s="46" t="s">
        <v>715</v>
      </c>
      <c r="G120" s="46" t="s">
        <v>255</v>
      </c>
      <c r="H120" s="47" t="s">
        <v>731</v>
      </c>
      <c r="I120" s="48">
        <v>42433</v>
      </c>
      <c r="J120" s="49">
        <v>5</v>
      </c>
      <c r="K120" s="50">
        <v>2.1805555555555554E-2</v>
      </c>
      <c r="L120" s="46" t="s">
        <v>346</v>
      </c>
      <c r="M120" s="46"/>
      <c r="N120" s="46" t="s">
        <v>817</v>
      </c>
      <c r="O120" s="46" t="s">
        <v>819</v>
      </c>
      <c r="R120" s="46"/>
      <c r="S120" s="46"/>
    </row>
  </sheetData>
  <sortState ref="A2:AA120">
    <sortCondition ref="E2:E120"/>
  </sortState>
  <hyperlinks>
    <hyperlink ref="H118" r:id="rId1"/>
    <hyperlink ref="H117" r:id="rId2"/>
    <hyperlink ref="H63" r:id="rId3"/>
    <hyperlink ref="H67" r:id="rId4"/>
    <hyperlink ref="H22" r:id="rId5"/>
    <hyperlink ref="H25" r:id="rId6"/>
    <hyperlink ref="H48" r:id="rId7"/>
    <hyperlink ref="H21" r:id="rId8"/>
    <hyperlink ref="H120" r:id="rId9"/>
    <hyperlink ref="H110" r:id="rId10"/>
    <hyperlink ref="H114" r:id="rId11"/>
    <hyperlink ref="H99" r:id="rId12"/>
    <hyperlink ref="H24" r:id="rId13"/>
    <hyperlink ref="H23" r:id="rId14"/>
    <hyperlink ref="H39" r:id="rId15"/>
    <hyperlink ref="H66" r:id="rId16"/>
    <hyperlink ref="H68" r:id="rId17"/>
    <hyperlink ref="H2" r:id="rId18"/>
    <hyperlink ref="H26" r:id="rId19"/>
    <hyperlink ref="H30" r:id="rId20"/>
    <hyperlink ref="H36" r:id="rId21"/>
    <hyperlink ref="H52" r:id="rId22"/>
    <hyperlink ref="H55" r:id="rId23"/>
    <hyperlink ref="H80" r:id="rId24"/>
    <hyperlink ref="H6" r:id="rId25"/>
    <hyperlink ref="H4" r:id="rId26"/>
    <hyperlink ref="H5" r:id="rId27"/>
    <hyperlink ref="H7" r:id="rId28"/>
    <hyperlink ref="H8" r:id="rId29"/>
    <hyperlink ref="H9" r:id="rId30"/>
    <hyperlink ref="H10" r:id="rId31"/>
    <hyperlink ref="H11" r:id="rId32"/>
    <hyperlink ref="H12" r:id="rId33"/>
    <hyperlink ref="H13" r:id="rId34"/>
    <hyperlink ref="H14" r:id="rId35"/>
    <hyperlink ref="H15" r:id="rId36"/>
    <hyperlink ref="H16" r:id="rId37"/>
    <hyperlink ref="H54" r:id="rId38"/>
    <hyperlink ref="H82" r:id="rId39"/>
    <hyperlink ref="H86" r:id="rId40"/>
    <hyperlink ref="H19" r:id="rId41"/>
    <hyperlink ref="H90" r:id="rId42"/>
    <hyperlink ref="H98" r:id="rId43"/>
    <hyperlink ref="H64" r:id="rId44"/>
    <hyperlink ref="H29" r:id="rId45"/>
    <hyperlink ref="H3" r:id="rId46"/>
  </hyperlinks>
  <pageMargins left="0.7" right="0.7" top="0.75" bottom="0.75" header="0.3" footer="0.3"/>
  <pageSetup orientation="portrait" horizontalDpi="4294967292" verticalDpi="0" r:id="rId47"/>
  <ignoredErrors>
    <ignoredError sqref="V52"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Videos</vt:lpstr>
      <vt:lpstr>Top 30 US Cities</vt:lpstr>
      <vt:lpstr>Age Demographics</vt:lpstr>
      <vt:lpstr>Channel List</vt:lpstr>
      <vt:lpstr>Channels</vt:lpstr>
      <vt:lpstr>Channel Query</vt:lpstr>
      <vt:lpstr>Channel Vids (orig)</vt:lpstr>
      <vt:lpstr>Videos With Meetings</vt:lpstr>
      <vt:lpstr>Channel Vids (to analyze)</vt:lpstr>
      <vt:lpstr>Videos Without Meetings</vt:lpstr>
      <vt:lpstr>Analyzed Videos</vt:lpstr>
      <vt:lpstr>Statistics</vt:lpstr>
      <vt:lpstr>Top 10 WA Cities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dc:creator>
  <cp:lastModifiedBy>Steph</cp:lastModifiedBy>
  <dcterms:created xsi:type="dcterms:W3CDTF">2016-01-22T23:01:06Z</dcterms:created>
  <dcterms:modified xsi:type="dcterms:W3CDTF">2016-06-08T09:45:27Z</dcterms:modified>
</cp:coreProperties>
</file>