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date1904="1" showInkAnnotation="0" autoCompressPictures="0"/>
  <bookViews>
    <workbookView xWindow="0" yWindow="0" windowWidth="25600" windowHeight="14120" tabRatio="500"/>
  </bookViews>
  <sheets>
    <sheet name="Kayzar_Th_Excess_Database" sheetId="5" r:id="rId1"/>
  </sheets>
  <definedNames>
    <definedName name="_xlnm.Print_Area" localSheetId="0">Kayzar_Th_Excess_Database!$BD$53:$BD$100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B25" i="5" l="1"/>
  <c r="BA25" i="5"/>
  <c r="AZ25" i="5"/>
  <c r="AY25" i="5"/>
  <c r="AX25" i="5"/>
  <c r="AW25" i="5"/>
  <c r="AV25" i="5"/>
  <c r="AU25" i="5"/>
  <c r="AT25" i="5"/>
  <c r="K25" i="5"/>
  <c r="BB24" i="5"/>
  <c r="BA24" i="5"/>
  <c r="AZ24" i="5"/>
  <c r="AY24" i="5"/>
  <c r="AX24" i="5"/>
  <c r="AW24" i="5"/>
  <c r="AV24" i="5"/>
  <c r="AU24" i="5"/>
  <c r="AT24" i="5"/>
  <c r="K24" i="5"/>
  <c r="BB23" i="5"/>
  <c r="BA23" i="5"/>
  <c r="AZ23" i="5"/>
  <c r="AY23" i="5"/>
  <c r="AX23" i="5"/>
  <c r="AW23" i="5"/>
  <c r="AV23" i="5"/>
  <c r="AU23" i="5"/>
  <c r="AT23" i="5"/>
  <c r="K23" i="5"/>
  <c r="BB22" i="5"/>
  <c r="BA22" i="5"/>
  <c r="AZ22" i="5"/>
  <c r="AY22" i="5"/>
  <c r="AX22" i="5"/>
  <c r="AW22" i="5"/>
  <c r="AV22" i="5"/>
  <c r="AU22" i="5"/>
  <c r="AT22" i="5"/>
  <c r="K22" i="5"/>
  <c r="BB21" i="5"/>
  <c r="BA21" i="5"/>
  <c r="AZ21" i="5"/>
  <c r="AY21" i="5"/>
  <c r="AX21" i="5"/>
  <c r="AW21" i="5"/>
  <c r="AV21" i="5"/>
  <c r="AU21" i="5"/>
  <c r="AT21" i="5"/>
  <c r="K21" i="5"/>
  <c r="BB14" i="5"/>
  <c r="BA14" i="5"/>
  <c r="AZ14" i="5"/>
  <c r="AY14" i="5"/>
  <c r="AX14" i="5"/>
  <c r="AW14" i="5"/>
  <c r="AV14" i="5"/>
  <c r="AU14" i="5"/>
  <c r="AT14" i="5"/>
  <c r="BB13" i="5"/>
  <c r="BA13" i="5"/>
  <c r="AZ13" i="5"/>
  <c r="AY13" i="5"/>
  <c r="AX13" i="5"/>
  <c r="AW13" i="5"/>
  <c r="AV13" i="5"/>
  <c r="AU13" i="5"/>
  <c r="AT13" i="5"/>
  <c r="BB12" i="5"/>
  <c r="BA12" i="5"/>
  <c r="AZ12" i="5"/>
  <c r="AY12" i="5"/>
  <c r="AX12" i="5"/>
  <c r="AW12" i="5"/>
  <c r="AV12" i="5"/>
  <c r="AU12" i="5"/>
  <c r="AT12" i="5"/>
  <c r="BB11" i="5"/>
  <c r="BA11" i="5"/>
  <c r="AZ11" i="5"/>
  <c r="AY11" i="5"/>
  <c r="AX11" i="5"/>
  <c r="AW11" i="5"/>
  <c r="AV11" i="5"/>
  <c r="AU11" i="5"/>
  <c r="AT11" i="5"/>
  <c r="BB10" i="5"/>
  <c r="BA10" i="5"/>
  <c r="AZ10" i="5"/>
  <c r="AY10" i="5"/>
  <c r="AX10" i="5"/>
  <c r="AW10" i="5"/>
  <c r="AV10" i="5"/>
  <c r="AU10" i="5"/>
  <c r="AT10" i="5"/>
  <c r="BB9" i="5"/>
  <c r="BA9" i="5"/>
  <c r="AZ9" i="5"/>
  <c r="AY9" i="5"/>
  <c r="AX9" i="5"/>
  <c r="AW9" i="5"/>
  <c r="AV9" i="5"/>
  <c r="AU9" i="5"/>
  <c r="AT9" i="5"/>
  <c r="BB8" i="5"/>
  <c r="BA8" i="5"/>
  <c r="AZ8" i="5"/>
  <c r="AY8" i="5"/>
  <c r="AX8" i="5"/>
  <c r="AW8" i="5"/>
  <c r="AV8" i="5"/>
  <c r="AU8" i="5"/>
  <c r="AT8" i="5"/>
  <c r="BB7" i="5"/>
  <c r="BA7" i="5"/>
  <c r="AZ7" i="5"/>
  <c r="AY7" i="5"/>
  <c r="AX7" i="5"/>
  <c r="AW7" i="5"/>
  <c r="AV7" i="5"/>
  <c r="AU7" i="5"/>
  <c r="AT7" i="5"/>
  <c r="BB5" i="5"/>
  <c r="AZ5" i="5"/>
  <c r="AY5" i="5"/>
  <c r="AX5" i="5"/>
  <c r="AW5" i="5"/>
  <c r="AV5" i="5"/>
  <c r="AU5" i="5"/>
  <c r="BB4" i="5"/>
  <c r="AZ4" i="5"/>
  <c r="AY4" i="5"/>
  <c r="AX4" i="5"/>
  <c r="AW4" i="5"/>
  <c r="AV4" i="5"/>
  <c r="AU4" i="5"/>
  <c r="BB3" i="5"/>
  <c r="AZ3" i="5"/>
  <c r="AY3" i="5"/>
  <c r="AX3" i="5"/>
  <c r="AW3" i="5"/>
  <c r="AV3" i="5"/>
  <c r="AU3" i="5"/>
  <c r="BB108" i="5"/>
  <c r="BA108" i="5"/>
  <c r="AZ108" i="5"/>
  <c r="AY108" i="5"/>
  <c r="AX108" i="5"/>
  <c r="AW108" i="5"/>
  <c r="AV108" i="5"/>
  <c r="AU108" i="5"/>
  <c r="AT108" i="5"/>
  <c r="BB107" i="5"/>
  <c r="BA107" i="5"/>
  <c r="AZ107" i="5"/>
  <c r="AY107" i="5"/>
  <c r="AX107" i="5"/>
  <c r="AW107" i="5"/>
  <c r="AV107" i="5"/>
  <c r="AU107" i="5"/>
  <c r="AT107" i="5"/>
  <c r="BB106" i="5"/>
  <c r="BA106" i="5"/>
  <c r="AZ106" i="5"/>
  <c r="AY106" i="5"/>
  <c r="AX106" i="5"/>
  <c r="AW106" i="5"/>
  <c r="AV106" i="5"/>
  <c r="AU106" i="5"/>
  <c r="AT106" i="5"/>
  <c r="BB105" i="5"/>
  <c r="BA105" i="5"/>
  <c r="AZ105" i="5"/>
  <c r="AY105" i="5"/>
  <c r="AX105" i="5"/>
  <c r="AW105" i="5"/>
  <c r="AV105" i="5"/>
  <c r="AU105" i="5"/>
  <c r="AT105" i="5"/>
  <c r="BB104" i="5"/>
  <c r="BA104" i="5"/>
  <c r="AZ104" i="5"/>
  <c r="AY104" i="5"/>
  <c r="AX104" i="5"/>
  <c r="AW104" i="5"/>
  <c r="AV104" i="5"/>
  <c r="AU104" i="5"/>
  <c r="AT104" i="5"/>
  <c r="BB103" i="5"/>
  <c r="BA103" i="5"/>
  <c r="AZ103" i="5"/>
  <c r="AY103" i="5"/>
  <c r="AX103" i="5"/>
  <c r="AW103" i="5"/>
  <c r="AV103" i="5"/>
  <c r="AU103" i="5"/>
  <c r="AT103" i="5"/>
  <c r="BB102" i="5"/>
  <c r="BA102" i="5"/>
  <c r="AZ102" i="5"/>
  <c r="AY102" i="5"/>
  <c r="AX102" i="5"/>
  <c r="AW102" i="5"/>
  <c r="AV102" i="5"/>
  <c r="AU102" i="5"/>
  <c r="AT102" i="5"/>
  <c r="BB101" i="5"/>
  <c r="BA101" i="5"/>
  <c r="AZ101" i="5"/>
  <c r="AY101" i="5"/>
  <c r="AX101" i="5"/>
  <c r="AW101" i="5"/>
  <c r="AV101" i="5"/>
  <c r="AU101" i="5"/>
  <c r="AT101" i="5"/>
  <c r="BB100" i="5"/>
  <c r="BA100" i="5"/>
  <c r="AZ100" i="5"/>
  <c r="AY100" i="5"/>
  <c r="AX100" i="5"/>
  <c r="AW100" i="5"/>
  <c r="AV100" i="5"/>
  <c r="AU100" i="5"/>
  <c r="AT100" i="5"/>
  <c r="BB99" i="5"/>
  <c r="BA99" i="5"/>
  <c r="AZ99" i="5"/>
  <c r="AY99" i="5"/>
  <c r="AX99" i="5"/>
  <c r="AW99" i="5"/>
  <c r="AV99" i="5"/>
  <c r="AU99" i="5"/>
  <c r="AT99" i="5"/>
  <c r="BB97" i="5"/>
  <c r="BA97" i="5"/>
  <c r="AZ97" i="5"/>
  <c r="AY97" i="5"/>
  <c r="AX97" i="5"/>
  <c r="AW97" i="5"/>
  <c r="AV97" i="5"/>
  <c r="AU97" i="5"/>
  <c r="AT97" i="5"/>
  <c r="BB96" i="5"/>
  <c r="BA96" i="5"/>
  <c r="AZ96" i="5"/>
  <c r="AY96" i="5"/>
  <c r="AX96" i="5"/>
  <c r="AW96" i="5"/>
  <c r="AV96" i="5"/>
  <c r="AU96" i="5"/>
  <c r="AT96" i="5"/>
  <c r="BB94" i="5"/>
  <c r="BA94" i="5"/>
  <c r="AZ94" i="5"/>
  <c r="AY94" i="5"/>
  <c r="AX94" i="5"/>
  <c r="AW94" i="5"/>
  <c r="AV94" i="5"/>
  <c r="AU94" i="5"/>
  <c r="AT94" i="5"/>
  <c r="BB93" i="5"/>
  <c r="BA93" i="5"/>
  <c r="AZ93" i="5"/>
  <c r="AY93" i="5"/>
  <c r="AX93" i="5"/>
  <c r="AW93" i="5"/>
  <c r="AV93" i="5"/>
  <c r="AU93" i="5"/>
  <c r="AT93" i="5"/>
  <c r="BB92" i="5"/>
  <c r="BA92" i="5"/>
  <c r="AZ92" i="5"/>
  <c r="AY92" i="5"/>
  <c r="AX92" i="5"/>
  <c r="AW92" i="5"/>
  <c r="AV92" i="5"/>
  <c r="AU92" i="5"/>
  <c r="AT92" i="5"/>
  <c r="BB91" i="5"/>
  <c r="BA91" i="5"/>
  <c r="AZ91" i="5"/>
  <c r="AY91" i="5"/>
  <c r="AX91" i="5"/>
  <c r="AW91" i="5"/>
  <c r="AV91" i="5"/>
  <c r="AU91" i="5"/>
  <c r="AT91" i="5"/>
  <c r="BB90" i="5"/>
  <c r="BA90" i="5"/>
  <c r="AZ90" i="5"/>
  <c r="AY90" i="5"/>
  <c r="AX90" i="5"/>
  <c r="AW90" i="5"/>
  <c r="AV90" i="5"/>
  <c r="AU90" i="5"/>
  <c r="AT90" i="5"/>
  <c r="BB89" i="5"/>
  <c r="BA89" i="5"/>
  <c r="AZ89" i="5"/>
  <c r="AY89" i="5"/>
  <c r="AX89" i="5"/>
  <c r="AW89" i="5"/>
  <c r="AV89" i="5"/>
  <c r="AU89" i="5"/>
  <c r="AT89" i="5"/>
  <c r="AU84" i="5"/>
  <c r="AV84" i="5"/>
  <c r="AX84" i="5"/>
  <c r="AY84" i="5"/>
  <c r="AZ84" i="5"/>
  <c r="BA84" i="5"/>
  <c r="BB84" i="5"/>
  <c r="AU85" i="5"/>
  <c r="AV85" i="5"/>
  <c r="AX85" i="5"/>
  <c r="AY85" i="5"/>
  <c r="AZ85" i="5"/>
  <c r="BA85" i="5"/>
  <c r="BB85" i="5"/>
  <c r="AU86" i="5"/>
  <c r="AV86" i="5"/>
  <c r="AX86" i="5"/>
  <c r="AY86" i="5"/>
  <c r="AZ86" i="5"/>
  <c r="BA86" i="5"/>
  <c r="BB86" i="5"/>
  <c r="AU87" i="5"/>
  <c r="BB83" i="5"/>
  <c r="BA83" i="5"/>
  <c r="AZ83" i="5"/>
  <c r="AY83" i="5"/>
  <c r="AX83" i="5"/>
  <c r="AV83" i="5"/>
  <c r="AU83" i="5"/>
  <c r="BA27" i="5"/>
  <c r="BB27" i="5"/>
  <c r="BA28" i="5"/>
  <c r="BB28" i="5"/>
  <c r="BA29" i="5"/>
  <c r="BB29" i="5"/>
  <c r="BA30" i="5"/>
  <c r="BB30" i="5"/>
  <c r="BA31" i="5"/>
  <c r="BB31" i="5"/>
  <c r="BA32" i="5"/>
  <c r="BB32" i="5"/>
  <c r="BA33" i="5"/>
  <c r="BB33" i="5"/>
  <c r="BA35" i="5"/>
  <c r="BB35" i="5"/>
  <c r="BA36" i="5"/>
  <c r="BB36" i="5"/>
  <c r="BA37" i="5"/>
  <c r="BB37" i="5"/>
  <c r="BA38" i="5"/>
  <c r="BB38" i="5"/>
  <c r="BA39" i="5"/>
  <c r="BB39" i="5"/>
  <c r="BA41" i="5"/>
  <c r="BB41" i="5"/>
  <c r="BA42" i="5"/>
  <c r="BB42" i="5"/>
  <c r="BA43" i="5"/>
  <c r="BB43" i="5"/>
  <c r="BA44" i="5"/>
  <c r="BB44" i="5"/>
  <c r="BA45" i="5"/>
  <c r="BB45" i="5"/>
  <c r="BA46" i="5"/>
  <c r="BB46" i="5"/>
  <c r="BA47" i="5"/>
  <c r="BB47" i="5"/>
  <c r="BA49" i="5"/>
  <c r="BB49" i="5"/>
  <c r="BA50" i="5"/>
  <c r="BB50" i="5"/>
  <c r="BA51" i="5"/>
  <c r="BB51" i="5"/>
  <c r="BA52" i="5"/>
  <c r="BB52" i="5"/>
  <c r="BA53" i="5"/>
  <c r="BB53" i="5"/>
  <c r="BA54" i="5"/>
  <c r="BB54" i="5"/>
  <c r="BA56" i="5"/>
  <c r="BB56" i="5"/>
  <c r="BA58" i="5"/>
  <c r="BB58" i="5"/>
  <c r="BA59" i="5"/>
  <c r="BB59" i="5"/>
  <c r="BA60" i="5"/>
  <c r="BB60" i="5"/>
  <c r="BA61" i="5"/>
  <c r="BB61" i="5"/>
  <c r="BA62" i="5"/>
  <c r="BB62" i="5"/>
  <c r="BA64" i="5"/>
  <c r="BB64" i="5"/>
  <c r="BA66" i="5"/>
  <c r="BB66" i="5"/>
  <c r="BA68" i="5"/>
  <c r="BB68" i="5"/>
  <c r="BA69" i="5"/>
  <c r="BB69" i="5"/>
  <c r="BA70" i="5"/>
  <c r="BB70" i="5"/>
  <c r="BA71" i="5"/>
  <c r="BB71" i="5"/>
  <c r="BA73" i="5"/>
  <c r="BB73" i="5"/>
  <c r="BA75" i="5"/>
  <c r="BB75" i="5"/>
  <c r="BA76" i="5"/>
  <c r="BB76" i="5"/>
  <c r="BA77" i="5"/>
  <c r="BB77" i="5"/>
  <c r="BA78" i="5"/>
  <c r="BB78" i="5"/>
  <c r="BA79" i="5"/>
  <c r="BB79" i="5"/>
  <c r="BA80" i="5"/>
  <c r="BB80" i="5"/>
  <c r="BA81" i="5"/>
  <c r="BB81" i="5"/>
  <c r="AU75" i="5"/>
  <c r="AV75" i="5"/>
  <c r="AW75" i="5"/>
  <c r="AX75" i="5"/>
  <c r="AY75" i="5"/>
  <c r="AZ75" i="5"/>
  <c r="AU76" i="5"/>
  <c r="AV76" i="5"/>
  <c r="AW76" i="5"/>
  <c r="AX76" i="5"/>
  <c r="AY76" i="5"/>
  <c r="AZ76" i="5"/>
  <c r="AU77" i="5"/>
  <c r="AV77" i="5"/>
  <c r="AW77" i="5"/>
  <c r="AX77" i="5"/>
  <c r="AY77" i="5"/>
  <c r="AZ77" i="5"/>
  <c r="AU78" i="5"/>
  <c r="AV78" i="5"/>
  <c r="AW78" i="5"/>
  <c r="AX78" i="5"/>
  <c r="AY78" i="5"/>
  <c r="AZ78" i="5"/>
  <c r="AU79" i="5"/>
  <c r="AV79" i="5"/>
  <c r="AW79" i="5"/>
  <c r="AX79" i="5"/>
  <c r="AY79" i="5"/>
  <c r="AZ79" i="5"/>
  <c r="AU80" i="5"/>
  <c r="AV80" i="5"/>
  <c r="AW80" i="5"/>
  <c r="AX80" i="5"/>
  <c r="AY80" i="5"/>
  <c r="AZ80" i="5"/>
  <c r="AU81" i="5"/>
  <c r="AV81" i="5"/>
  <c r="AW81" i="5"/>
  <c r="AX81" i="5"/>
  <c r="AY81" i="5"/>
  <c r="AZ81" i="5"/>
  <c r="AU58" i="5"/>
  <c r="AV58" i="5"/>
  <c r="AW58" i="5"/>
  <c r="AX58" i="5"/>
  <c r="AZ58" i="5"/>
  <c r="AU59" i="5"/>
  <c r="AV59" i="5"/>
  <c r="AW59" i="5"/>
  <c r="AX59" i="5"/>
  <c r="AZ59" i="5"/>
  <c r="AU60" i="5"/>
  <c r="AV60" i="5"/>
  <c r="AW60" i="5"/>
  <c r="AX60" i="5"/>
  <c r="AZ60" i="5"/>
  <c r="AU61" i="5"/>
  <c r="AV61" i="5"/>
  <c r="AW61" i="5"/>
  <c r="AX61" i="5"/>
  <c r="AZ61" i="5"/>
  <c r="AU62" i="5"/>
  <c r="AV62" i="5"/>
  <c r="AW62" i="5"/>
  <c r="AX62" i="5"/>
  <c r="AZ62" i="5"/>
  <c r="AU63" i="5"/>
  <c r="AV63" i="5"/>
  <c r="AW63" i="5"/>
  <c r="AZ63" i="5"/>
  <c r="AU64" i="5"/>
  <c r="AV64" i="5"/>
  <c r="AW64" i="5"/>
  <c r="AX64" i="5"/>
  <c r="AZ64" i="5"/>
  <c r="AZ65" i="5"/>
  <c r="AU66" i="5"/>
  <c r="AV66" i="5"/>
  <c r="AW66" i="5"/>
  <c r="AX66" i="5"/>
  <c r="AZ66" i="5"/>
  <c r="AU67" i="5"/>
  <c r="AV67" i="5"/>
  <c r="AW67" i="5"/>
  <c r="AZ67" i="5"/>
  <c r="AU68" i="5"/>
  <c r="AV68" i="5"/>
  <c r="AW68" i="5"/>
  <c r="AX68" i="5"/>
  <c r="AZ68" i="5"/>
  <c r="AU69" i="5"/>
  <c r="AV69" i="5"/>
  <c r="AW69" i="5"/>
  <c r="AX69" i="5"/>
  <c r="AZ69" i="5"/>
  <c r="AU70" i="5"/>
  <c r="AV70" i="5"/>
  <c r="AW70" i="5"/>
  <c r="AX70" i="5"/>
  <c r="AZ70" i="5"/>
  <c r="AU71" i="5"/>
  <c r="AV71" i="5"/>
  <c r="AW71" i="5"/>
  <c r="AX71" i="5"/>
  <c r="AZ71" i="5"/>
  <c r="AU72" i="5"/>
  <c r="AV72" i="5"/>
  <c r="AW72" i="5"/>
  <c r="AZ72" i="5"/>
  <c r="AU73" i="5"/>
  <c r="AV73" i="5"/>
  <c r="AW73" i="5"/>
  <c r="AX73" i="5"/>
  <c r="AZ73" i="5"/>
  <c r="AZ56" i="5"/>
  <c r="AY56" i="5"/>
  <c r="AX56" i="5"/>
  <c r="AW56" i="5"/>
  <c r="AV56" i="5"/>
  <c r="AU56" i="5"/>
  <c r="AT56" i="5"/>
  <c r="AZ27" i="5"/>
  <c r="AZ28" i="5"/>
  <c r="AZ29" i="5"/>
  <c r="AZ30" i="5"/>
  <c r="AZ31" i="5"/>
  <c r="AZ32" i="5"/>
  <c r="AZ33" i="5"/>
  <c r="AZ35" i="5"/>
  <c r="AZ36" i="5"/>
  <c r="AZ37" i="5"/>
  <c r="AZ38" i="5"/>
  <c r="AZ39" i="5"/>
  <c r="AZ41" i="5"/>
  <c r="AZ42" i="5"/>
  <c r="AZ43" i="5"/>
  <c r="AZ44" i="5"/>
  <c r="AZ45" i="5"/>
  <c r="AZ46" i="5"/>
  <c r="AZ47" i="5"/>
  <c r="AZ49" i="5"/>
  <c r="AZ50" i="5"/>
  <c r="AZ51" i="5"/>
  <c r="AZ52" i="5"/>
  <c r="AZ53" i="5"/>
  <c r="AZ54" i="5"/>
  <c r="AT27" i="5"/>
  <c r="AU27" i="5"/>
  <c r="AV27" i="5"/>
  <c r="AW27" i="5"/>
  <c r="AX27" i="5"/>
  <c r="AY27" i="5"/>
  <c r="AT28" i="5"/>
  <c r="AU28" i="5"/>
  <c r="AV28" i="5"/>
  <c r="AW28" i="5"/>
  <c r="AX28" i="5"/>
  <c r="AY28" i="5"/>
  <c r="AT29" i="5"/>
  <c r="AU29" i="5"/>
  <c r="AV29" i="5"/>
  <c r="AW29" i="5"/>
  <c r="AX29" i="5"/>
  <c r="AY29" i="5"/>
  <c r="AT30" i="5"/>
  <c r="AU30" i="5"/>
  <c r="AV30" i="5"/>
  <c r="AW30" i="5"/>
  <c r="AX30" i="5"/>
  <c r="AY30" i="5"/>
  <c r="AT31" i="5"/>
  <c r="AU31" i="5"/>
  <c r="AV31" i="5"/>
  <c r="AW31" i="5"/>
  <c r="AX31" i="5"/>
  <c r="AY31" i="5"/>
  <c r="AT32" i="5"/>
  <c r="AU32" i="5"/>
  <c r="AV32" i="5"/>
  <c r="AW32" i="5"/>
  <c r="AX32" i="5"/>
  <c r="AY32" i="5"/>
  <c r="AT33" i="5"/>
  <c r="AU33" i="5"/>
  <c r="AV33" i="5"/>
  <c r="AW33" i="5"/>
  <c r="AX33" i="5"/>
  <c r="AY33" i="5"/>
  <c r="AT35" i="5"/>
  <c r="AU35" i="5"/>
  <c r="AV35" i="5"/>
  <c r="AW35" i="5"/>
  <c r="AX35" i="5"/>
  <c r="AY35" i="5"/>
  <c r="AT36" i="5"/>
  <c r="AU36" i="5"/>
  <c r="AV36" i="5"/>
  <c r="AW36" i="5"/>
  <c r="AX36" i="5"/>
  <c r="AT37" i="5"/>
  <c r="AU37" i="5"/>
  <c r="AV37" i="5"/>
  <c r="AW37" i="5"/>
  <c r="AX37" i="5"/>
  <c r="AY37" i="5"/>
  <c r="AT38" i="5"/>
  <c r="AU38" i="5"/>
  <c r="AV38" i="5"/>
  <c r="AW38" i="5"/>
  <c r="AX38" i="5"/>
  <c r="AY38" i="5"/>
  <c r="AT39" i="5"/>
  <c r="AU39" i="5"/>
  <c r="AV39" i="5"/>
  <c r="AW39" i="5"/>
  <c r="AX39" i="5"/>
  <c r="AY39" i="5"/>
  <c r="AT41" i="5"/>
  <c r="AU41" i="5"/>
  <c r="AV41" i="5"/>
  <c r="AW41" i="5"/>
  <c r="AX41" i="5"/>
  <c r="AY41" i="5"/>
  <c r="AT42" i="5"/>
  <c r="AU42" i="5"/>
  <c r="AV42" i="5"/>
  <c r="AW42" i="5"/>
  <c r="AX42" i="5"/>
  <c r="AY42" i="5"/>
  <c r="AT43" i="5"/>
  <c r="AU43" i="5"/>
  <c r="AV43" i="5"/>
  <c r="AW43" i="5"/>
  <c r="AX43" i="5"/>
  <c r="AY43" i="5"/>
  <c r="AT44" i="5"/>
  <c r="AU44" i="5"/>
  <c r="AV44" i="5"/>
  <c r="AW44" i="5"/>
  <c r="AX44" i="5"/>
  <c r="AY44" i="5"/>
  <c r="AT45" i="5"/>
  <c r="AU45" i="5"/>
  <c r="AV45" i="5"/>
  <c r="AW45" i="5"/>
  <c r="AX45" i="5"/>
  <c r="AY45" i="5"/>
  <c r="AT46" i="5"/>
  <c r="AU46" i="5"/>
  <c r="AV46" i="5"/>
  <c r="AW46" i="5"/>
  <c r="AX46" i="5"/>
  <c r="AY46" i="5"/>
  <c r="AT47" i="5"/>
  <c r="AU47" i="5"/>
  <c r="AV47" i="5"/>
  <c r="AW47" i="5"/>
  <c r="AX47" i="5"/>
  <c r="AY47" i="5"/>
  <c r="AT49" i="5"/>
  <c r="AU49" i="5"/>
  <c r="AV49" i="5"/>
  <c r="AW49" i="5"/>
  <c r="AX49" i="5"/>
  <c r="AT50" i="5"/>
  <c r="AU50" i="5"/>
  <c r="AV50" i="5"/>
  <c r="AW50" i="5"/>
  <c r="AX50" i="5"/>
  <c r="AT51" i="5"/>
  <c r="AU51" i="5"/>
  <c r="AV51" i="5"/>
  <c r="AW51" i="5"/>
  <c r="AX51" i="5"/>
  <c r="AT52" i="5"/>
  <c r="AU52" i="5"/>
  <c r="AV52" i="5"/>
  <c r="AW52" i="5"/>
  <c r="AX52" i="5"/>
  <c r="AT53" i="5"/>
  <c r="AU53" i="5"/>
  <c r="AV53" i="5"/>
  <c r="AW53" i="5"/>
  <c r="AX53" i="5"/>
  <c r="AT54" i="5"/>
  <c r="AU54" i="5"/>
  <c r="AV54" i="5"/>
  <c r="AW54" i="5"/>
  <c r="AX54" i="5"/>
</calcChain>
</file>

<file path=xl/sharedStrings.xml><?xml version="1.0" encoding="utf-8"?>
<sst xmlns="http://schemas.openxmlformats.org/spreadsheetml/2006/main" count="532" uniqueCount="211">
  <si>
    <t>Year</t>
  </si>
  <si>
    <t>SIO2(WT%)</t>
  </si>
  <si>
    <t>TIO2(WT%)</t>
  </si>
  <si>
    <t>AL2O3(WT%)</t>
  </si>
  <si>
    <t>CAO(WT%)</t>
  </si>
  <si>
    <t>MGO(WT%)</t>
  </si>
  <si>
    <t>MNO(WT%)</t>
  </si>
  <si>
    <t>K2O(WT%)</t>
  </si>
  <si>
    <t>NA2O(WT%)</t>
  </si>
  <si>
    <t>P2O5(WT%)</t>
  </si>
  <si>
    <t>SC(PPM)</t>
  </si>
  <si>
    <t>CR(PPM)</t>
  </si>
  <si>
    <t>NI(PPM)</t>
  </si>
  <si>
    <t>RB(PPM)</t>
  </si>
  <si>
    <t>SR(PPM)</t>
  </si>
  <si>
    <t>Y(PPM)</t>
  </si>
  <si>
    <t>ZR(PPM)</t>
  </si>
  <si>
    <t>NB(PPM)</t>
  </si>
  <si>
    <t>BA(PPM)</t>
  </si>
  <si>
    <t>LA(PPM)</t>
  </si>
  <si>
    <t>CE(PPM)</t>
  </si>
  <si>
    <t>ND(PPM)</t>
  </si>
  <si>
    <t>SM(PPM)</t>
  </si>
  <si>
    <t>EU(PPM)</t>
  </si>
  <si>
    <t>GD(PPM)</t>
  </si>
  <si>
    <t>DY(PPM)</t>
  </si>
  <si>
    <t>YB(PPM)</t>
  </si>
  <si>
    <t>LU(PPM)</t>
  </si>
  <si>
    <t>PB(PPM)</t>
  </si>
  <si>
    <t>TH(PPM)</t>
  </si>
  <si>
    <t>U(PPM)</t>
  </si>
  <si>
    <t>?</t>
  </si>
  <si>
    <t>Reagan et al. 2003 Jpet</t>
  </si>
  <si>
    <t>K90And</t>
  </si>
  <si>
    <t>Aleutians, Katmai-Novarupta</t>
  </si>
  <si>
    <t>Andesite</t>
  </si>
  <si>
    <t>K90Rhy</t>
  </si>
  <si>
    <t>K90Nov</t>
  </si>
  <si>
    <t>Reason for Th-excess</t>
  </si>
  <si>
    <t>K90CB</t>
  </si>
  <si>
    <t>K90FM</t>
  </si>
  <si>
    <t>Rhyolite</t>
  </si>
  <si>
    <t>88c:1534</t>
  </si>
  <si>
    <t>Cascades, Crater Lake</t>
  </si>
  <si>
    <t>82-72f</t>
  </si>
  <si>
    <t>1139ma</t>
  </si>
  <si>
    <t>1424ma</t>
  </si>
  <si>
    <t>945m</t>
  </si>
  <si>
    <t>Cascades, Medicine Lake</t>
  </si>
  <si>
    <t>Late pleistocene</t>
  </si>
  <si>
    <t>Dacite</t>
  </si>
  <si>
    <t>Basalt</t>
  </si>
  <si>
    <t>Zircon fractionation</t>
  </si>
  <si>
    <t>Gt or Al-cpx</t>
  </si>
  <si>
    <t>Gt</t>
  </si>
  <si>
    <t>CTX-20a</t>
  </si>
  <si>
    <t>CTX-21</t>
  </si>
  <si>
    <t>CTX-22</t>
  </si>
  <si>
    <t>CTX-25</t>
  </si>
  <si>
    <t>CTX-26</t>
  </si>
  <si>
    <t>CTX-28</t>
  </si>
  <si>
    <t>CTX-122</t>
  </si>
  <si>
    <t>Andes, Northern Volcanic Zone, Cotopaxi</t>
  </si>
  <si>
    <t>Garrison et al. 2006 EPSL</t>
  </si>
  <si>
    <t>Sigmarsson et al. 2002 EPSL</t>
  </si>
  <si>
    <t>Cook</t>
  </si>
  <si>
    <t>Reclus</t>
  </si>
  <si>
    <t>Aguilera</t>
  </si>
  <si>
    <t>Viedma</t>
  </si>
  <si>
    <t>Holocene</t>
  </si>
  <si>
    <t>Andes, Austral Volcanic Zone, Chile</t>
  </si>
  <si>
    <t>slab melt, garnet, adakite, low fluid</t>
  </si>
  <si>
    <t>PU 02 03</t>
  </si>
  <si>
    <t>PU 05 29</t>
  </si>
  <si>
    <t>PU 02 12</t>
  </si>
  <si>
    <t>PU 02 02i</t>
  </si>
  <si>
    <t>Andes, Southern Volcanic Zone, Puyehue-Cordon Caulle</t>
  </si>
  <si>
    <t>Jicha et al. 2007, EPSL</t>
  </si>
  <si>
    <t>PU 02 39</t>
  </si>
  <si>
    <t>PU 05 25</t>
  </si>
  <si>
    <t>Gt, lower crustal melting</t>
  </si>
  <si>
    <t>Mt, Zr, assimlation, melt low crust</t>
  </si>
  <si>
    <t>Central America, Central Costa Rica</t>
  </si>
  <si>
    <t>91-60-2</t>
  </si>
  <si>
    <t>T-24-2</t>
  </si>
  <si>
    <t>T-85</t>
  </si>
  <si>
    <t>T-37-5</t>
  </si>
  <si>
    <t>C-92-2</t>
  </si>
  <si>
    <t>Thomas et al. 2002, GCA; Reagan and Gill 1989</t>
  </si>
  <si>
    <t xml:space="preserve">Thomas et al. 2002, GCA; </t>
  </si>
  <si>
    <t>Central America, Central Costa Rica, Turrialba</t>
  </si>
  <si>
    <t>1864-1866</t>
  </si>
  <si>
    <t>Central America, Southern Nicaragua, Concepcion</t>
  </si>
  <si>
    <t>Gt, Al-cpx</t>
  </si>
  <si>
    <t>Hoogewerff et al. 1997, GCA</t>
  </si>
  <si>
    <t>East Sunda, Batu Tara</t>
  </si>
  <si>
    <t>K02L</t>
  </si>
  <si>
    <t>K05C d</t>
  </si>
  <si>
    <t>K06D</t>
  </si>
  <si>
    <t>Ultrapotassic</t>
  </si>
  <si>
    <t>subducted continental material</t>
  </si>
  <si>
    <t>Rabalanakaia flow</t>
  </si>
  <si>
    <t>Rabaul Caldera</t>
  </si>
  <si>
    <t>&lt;1250</t>
  </si>
  <si>
    <t>Cunningham et al. 2009, Jpet</t>
  </si>
  <si>
    <t>Clark et al. 1998, GCA</t>
  </si>
  <si>
    <t>Central America, Costa Rica, Irazu</t>
  </si>
  <si>
    <t>22B</t>
  </si>
  <si>
    <t>22D</t>
  </si>
  <si>
    <t>22L</t>
  </si>
  <si>
    <t>1963-1965</t>
  </si>
  <si>
    <t>residual Gt in mantle source</t>
  </si>
  <si>
    <t>Ba/Th</t>
  </si>
  <si>
    <t>Rb/Th</t>
  </si>
  <si>
    <t>La/Yb</t>
  </si>
  <si>
    <t>Ce/Yb</t>
  </si>
  <si>
    <t>Ce/Pb</t>
  </si>
  <si>
    <t>U/Th</t>
  </si>
  <si>
    <t>Dy/Yb</t>
  </si>
  <si>
    <t>Sr/Y</t>
  </si>
  <si>
    <t>06BZT05</t>
  </si>
  <si>
    <t>06BZT02b</t>
  </si>
  <si>
    <t>06IPE17</t>
  </si>
  <si>
    <t>02BZT08</t>
  </si>
  <si>
    <t>06BZT02a</t>
  </si>
  <si>
    <t>04BZT08</t>
  </si>
  <si>
    <t>06BZT04</t>
  </si>
  <si>
    <t>youngest dome</t>
  </si>
  <si>
    <t>01BZTK07</t>
  </si>
  <si>
    <t>K7-T1-4</t>
  </si>
  <si>
    <t>K7-T1-14</t>
  </si>
  <si>
    <t>K7-T1-31</t>
  </si>
  <si>
    <t>K7-T1-51</t>
  </si>
  <si>
    <t>K7-T1-70-2</t>
  </si>
  <si>
    <t>K7-T1-83</t>
  </si>
  <si>
    <t>K7-T1-85-4</t>
  </si>
  <si>
    <t>K7-T1-85-1</t>
  </si>
  <si>
    <t>K7-T1-88-7</t>
  </si>
  <si>
    <t>K7-T1-92-2</t>
  </si>
  <si>
    <t>Kamchatka, Bezymianny modern</t>
  </si>
  <si>
    <t>Kamchatka, Bezymianny dome</t>
  </si>
  <si>
    <t>Kamchatka, Klyuchevskoy Tephra</t>
  </si>
  <si>
    <t>aaa</t>
  </si>
  <si>
    <t>~4</t>
  </si>
  <si>
    <t>amf</t>
  </si>
  <si>
    <t>3.8–7.7</t>
  </si>
  <si>
    <t>bsc</t>
  </si>
  <si>
    <t>21.5–41.4</t>
  </si>
  <si>
    <t>brc</t>
  </si>
  <si>
    <t>59±4</t>
  </si>
  <si>
    <t>ala</t>
  </si>
  <si>
    <t>63±14</t>
  </si>
  <si>
    <t>aes</t>
  </si>
  <si>
    <t>111±12</t>
  </si>
  <si>
    <t>bph</t>
  </si>
  <si>
    <t>111±20</t>
  </si>
  <si>
    <t>bqb</t>
  </si>
  <si>
    <t>115±56</t>
  </si>
  <si>
    <t>dcc</t>
  </si>
  <si>
    <t>117±12</t>
  </si>
  <si>
    <t>akc</t>
  </si>
  <si>
    <t>120±14</t>
  </si>
  <si>
    <t>bmb</t>
  </si>
  <si>
    <t>161±56</t>
  </si>
  <si>
    <t>bkm</t>
  </si>
  <si>
    <t>166±26</t>
  </si>
  <si>
    <t>bhb</t>
  </si>
  <si>
    <t>222±14</t>
  </si>
  <si>
    <t>bdw</t>
  </si>
  <si>
    <t>230±28</t>
  </si>
  <si>
    <t>dsc</t>
  </si>
  <si>
    <t>246±8</t>
  </si>
  <si>
    <t>asc-W</t>
  </si>
  <si>
    <t>342±7</t>
  </si>
  <si>
    <t>Jicha et al. 2009, EPSL</t>
  </si>
  <si>
    <t>Cascades, Mount Adams</t>
  </si>
  <si>
    <t>   </t>
  </si>
  <si>
    <t>AC38B</t>
  </si>
  <si>
    <t>94CNA11</t>
  </si>
  <si>
    <t>92CNA22</t>
  </si>
  <si>
    <t>97ANB-33</t>
  </si>
  <si>
    <t>97ANB-32</t>
  </si>
  <si>
    <t>92CNA06</t>
  </si>
  <si>
    <t>pre-3500</t>
  </si>
  <si>
    <t>post-3500</t>
  </si>
  <si>
    <t>ka</t>
  </si>
  <si>
    <t>Aleutians, Aniakchak volcano</t>
  </si>
  <si>
    <t>George et al. 2004, Jpet</t>
  </si>
  <si>
    <t>Th/Nd</t>
  </si>
  <si>
    <t>Sample Name</t>
  </si>
  <si>
    <r>
      <t xml:space="preserve">Kayzar et al. 2012, </t>
    </r>
    <r>
      <rPr>
        <i/>
        <sz val="11"/>
        <color theme="1"/>
        <rFont val="Arial"/>
      </rPr>
      <t>This study</t>
    </r>
  </si>
  <si>
    <t>Citation</t>
  </si>
  <si>
    <t>Location</t>
  </si>
  <si>
    <t>Rock Type</t>
  </si>
  <si>
    <t>Eruption Year</t>
  </si>
  <si>
    <t>BP</t>
  </si>
  <si>
    <t xml:space="preserve">11.5-14.9 </t>
  </si>
  <si>
    <t xml:space="preserve">11.4-14.9 </t>
  </si>
  <si>
    <t>(U238)/(TH230)</t>
  </si>
  <si>
    <t>(TH230)/(TH232)</t>
  </si>
  <si>
    <t>Lower crustal assimilation and fractional crystallization</t>
  </si>
  <si>
    <t>Walker et al. 2007, JGR</t>
  </si>
  <si>
    <t>Gua 1</t>
  </si>
  <si>
    <t>Central America, Guatemala Pacaya</t>
  </si>
  <si>
    <t>lower crust assimilation</t>
  </si>
  <si>
    <t>Gua 3</t>
  </si>
  <si>
    <t>Gua 5</t>
  </si>
  <si>
    <t>Central America, Guatemala Cuilapa Sur II</t>
  </si>
  <si>
    <t>Gua 9</t>
  </si>
  <si>
    <t>Central America, Guatemala Fuego</t>
  </si>
  <si>
    <t>GPA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</si>
</sst>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5" formatCode="0.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</font>
    <font>
      <i/>
      <sz val="11"/>
      <color theme="1"/>
      <name val="Arial"/>
    </font>
    <font>
      <sz val="11"/>
      <name val="Arial"/>
    </font>
    <font>
      <b/>
      <sz val="11"/>
      <name val="Arial"/>
    </font>
    <font>
      <b/>
      <sz val="11"/>
      <color theme="1"/>
      <name val="Arial"/>
    </font>
    <font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9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164" fontId="5" fillId="0" borderId="0" xfId="0" applyNumberFormat="1" applyFont="1"/>
    <xf numFmtId="2" fontId="5" fillId="0" borderId="0" xfId="0" applyNumberFormat="1" applyFont="1"/>
    <xf numFmtId="0" fontId="5" fillId="0" borderId="0" xfId="0" applyFont="1" applyAlignment="1">
      <alignment horizontal="right"/>
    </xf>
    <xf numFmtId="2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2" fontId="7" fillId="0" borderId="0" xfId="67" applyNumberFormat="1" applyFont="1" applyAlignment="1">
      <alignment horizontal="right"/>
    </xf>
    <xf numFmtId="2" fontId="7" fillId="0" borderId="0" xfId="67" applyNumberFormat="1" applyFont="1" applyBorder="1" applyAlignment="1">
      <alignment horizontal="right"/>
    </xf>
    <xf numFmtId="1" fontId="5" fillId="0" borderId="0" xfId="0" applyNumberFormat="1" applyFont="1" applyAlignment="1">
      <alignment horizontal="right"/>
    </xf>
    <xf numFmtId="2" fontId="7" fillId="0" borderId="0" xfId="67" applyNumberFormat="1" applyFont="1" applyFill="1" applyBorder="1" applyAlignment="1">
      <alignment horizontal="right"/>
    </xf>
    <xf numFmtId="165" fontId="5" fillId="0" borderId="0" xfId="0" applyNumberFormat="1" applyFont="1"/>
    <xf numFmtId="1" fontId="5" fillId="0" borderId="0" xfId="0" applyNumberFormat="1" applyFont="1"/>
    <xf numFmtId="0" fontId="5" fillId="0" borderId="0" xfId="0" applyFont="1" applyAlignment="1">
      <alignment horizontal="left"/>
    </xf>
    <xf numFmtId="165" fontId="7" fillId="0" borderId="0" xfId="67" applyNumberFormat="1" applyFont="1" applyAlignment="1">
      <alignment horizontal="right"/>
    </xf>
    <xf numFmtId="15" fontId="8" fillId="0" borderId="0" xfId="0" applyNumberFormat="1" applyFont="1"/>
    <xf numFmtId="0" fontId="8" fillId="0" borderId="0" xfId="0" applyFont="1" applyAlignment="1">
      <alignment horizontal="left"/>
    </xf>
    <xf numFmtId="15" fontId="7" fillId="0" borderId="0" xfId="0" applyNumberFormat="1" applyFont="1" applyAlignment="1">
      <alignment horizontal="left"/>
    </xf>
    <xf numFmtId="1" fontId="8" fillId="0" borderId="0" xfId="0" applyNumberFormat="1" applyFont="1" applyBorder="1" applyAlignment="1">
      <alignment horizontal="left"/>
    </xf>
    <xf numFmtId="15" fontId="8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5" fontId="8" fillId="0" borderId="0" xfId="0" applyNumberFormat="1" applyFont="1" applyAlignment="1">
      <alignment horizontal="center"/>
    </xf>
    <xf numFmtId="0" fontId="9" fillId="2" borderId="0" xfId="0" applyFont="1" applyFill="1"/>
    <xf numFmtId="0" fontId="5" fillId="2" borderId="1" xfId="0" applyFont="1" applyFill="1" applyBorder="1"/>
    <xf numFmtId="0" fontId="5" fillId="2" borderId="0" xfId="0" applyFont="1" applyFill="1"/>
    <xf numFmtId="15" fontId="8" fillId="2" borderId="0" xfId="0" applyNumberFormat="1" applyFont="1" applyFill="1"/>
    <xf numFmtId="164" fontId="5" fillId="2" borderId="0" xfId="0" applyNumberFormat="1" applyFont="1" applyFill="1"/>
    <xf numFmtId="0" fontId="9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5" fontId="8" fillId="2" borderId="0" xfId="0" applyNumberFormat="1" applyFont="1" applyFill="1" applyAlignment="1">
      <alignment horizontal="center"/>
    </xf>
    <xf numFmtId="2" fontId="5" fillId="2" borderId="0" xfId="0" applyNumberFormat="1" applyFont="1" applyFill="1"/>
    <xf numFmtId="0" fontId="5" fillId="2" borderId="0" xfId="0" applyFont="1" applyFill="1" applyAlignment="1">
      <alignment horizontal="right"/>
    </xf>
    <xf numFmtId="2" fontId="7" fillId="2" borderId="0" xfId="0" applyNumberFormat="1" applyFont="1" applyFill="1" applyAlignment="1">
      <alignment horizontal="right"/>
    </xf>
    <xf numFmtId="0" fontId="5" fillId="0" borderId="0" xfId="0" applyFont="1" applyBorder="1"/>
    <xf numFmtId="0" fontId="10" fillId="0" borderId="0" xfId="0" applyFont="1"/>
    <xf numFmtId="0" fontId="7" fillId="0" borderId="0" xfId="0" applyNumberFormat="1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164" fontId="5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2" fontId="5" fillId="0" borderId="0" xfId="0" applyNumberFormat="1" applyFont="1" applyAlignment="1">
      <alignment horizontal="right"/>
    </xf>
    <xf numFmtId="2" fontId="7" fillId="0" borderId="0" xfId="0" applyNumberFormat="1" applyFont="1" applyBorder="1" applyAlignment="1">
      <alignment horizontal="right"/>
    </xf>
    <xf numFmtId="2" fontId="5" fillId="0" borderId="0" xfId="0" applyNumberFormat="1" applyFont="1" applyFill="1" applyAlignment="1">
      <alignment horizontal="right"/>
    </xf>
    <xf numFmtId="2" fontId="7" fillId="0" borderId="0" xfId="0" applyNumberFormat="1" applyFont="1" applyFill="1" applyAlignment="1">
      <alignment horizontal="right"/>
    </xf>
    <xf numFmtId="2" fontId="7" fillId="0" borderId="0" xfId="0" applyNumberFormat="1" applyFont="1" applyFill="1" applyBorder="1" applyAlignment="1">
      <alignment horizontal="right"/>
    </xf>
    <xf numFmtId="0" fontId="7" fillId="0" borderId="0" xfId="0" applyFont="1" applyAlignment="1">
      <alignment horizontal="left"/>
    </xf>
    <xf numFmtId="1" fontId="7" fillId="0" borderId="0" xfId="0" applyNumberFormat="1" applyFont="1" applyBorder="1" applyAlignment="1">
      <alignment horizontal="left"/>
    </xf>
    <xf numFmtId="164" fontId="7" fillId="0" borderId="0" xfId="0" applyNumberFormat="1" applyFont="1" applyAlignment="1">
      <alignment horizontal="center"/>
    </xf>
    <xf numFmtId="164" fontId="7" fillId="0" borderId="0" xfId="0" applyNumberFormat="1" applyFont="1" applyBorder="1" applyAlignment="1">
      <alignment horizontal="center"/>
    </xf>
  </cellXfs>
  <cellStyles count="496">
    <cellStyle name="Comma" xfId="67" builtinId="3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BC108"/>
  <sheetViews>
    <sheetView tabSelected="1" workbookViewId="0">
      <pane ySplit="560" activePane="bottomLeft"/>
      <selection activeCell="BE1" sqref="BE1:BW1048576"/>
      <selection pane="bottomLeft" activeCell="A43" sqref="A43"/>
    </sheetView>
  </sheetViews>
  <sheetFormatPr baseColWidth="10" defaultRowHeight="13" x14ac:dyDescent="0"/>
  <cols>
    <col min="1" max="1" width="10.83203125" style="1"/>
    <col min="2" max="2" width="8.33203125" style="14" customWidth="1"/>
    <col min="3" max="3" width="27.1640625" style="1" customWidth="1"/>
    <col min="4" max="4" width="13.1640625" style="1" customWidth="1"/>
    <col min="5" max="5" width="33.6640625" style="1" customWidth="1"/>
    <col min="6" max="6" width="10.83203125" style="1"/>
    <col min="7" max="7" width="15.5" style="14" customWidth="1"/>
    <col min="8" max="8" width="4.6640625" style="14" customWidth="1"/>
    <col min="9" max="9" width="47" style="1" customWidth="1"/>
    <col min="10" max="10" width="2.83203125" style="31" customWidth="1"/>
    <col min="11" max="12" width="15.5" style="2" customWidth="1"/>
    <col min="13" max="13" width="2.83203125" style="37" customWidth="1"/>
    <col min="14" max="22" width="12" style="1" customWidth="1"/>
    <col min="23" max="23" width="2.83203125" style="31" customWidth="1"/>
    <col min="24" max="44" width="10.83203125" style="1"/>
    <col min="45" max="45" width="2.83203125" style="31" customWidth="1"/>
    <col min="46" max="47" width="11" style="1" bestFit="1" customWidth="1"/>
    <col min="48" max="48" width="11.83203125" style="1" bestFit="1" customWidth="1"/>
    <col min="49" max="52" width="11" style="1" bestFit="1" customWidth="1"/>
    <col min="53" max="54" width="11" style="1" customWidth="1"/>
    <col min="55" max="55" width="2.83203125" style="31" customWidth="1"/>
    <col min="56" max="16384" width="10.83203125" style="1"/>
  </cols>
  <sheetData>
    <row r="1" spans="1:55" s="22" customFormat="1" ht="34" customHeight="1">
      <c r="B1" s="21" t="s">
        <v>0</v>
      </c>
      <c r="C1" s="22" t="s">
        <v>191</v>
      </c>
      <c r="D1" s="22" t="s">
        <v>189</v>
      </c>
      <c r="E1" s="22" t="s">
        <v>192</v>
      </c>
      <c r="F1" s="22" t="s">
        <v>193</v>
      </c>
      <c r="G1" s="21" t="s">
        <v>194</v>
      </c>
      <c r="H1" s="21"/>
      <c r="I1" s="22" t="s">
        <v>38</v>
      </c>
      <c r="J1" s="29"/>
      <c r="K1" s="25" t="s">
        <v>198</v>
      </c>
      <c r="L1" s="25" t="s">
        <v>199</v>
      </c>
      <c r="M1" s="34"/>
      <c r="N1" s="22" t="s">
        <v>1</v>
      </c>
      <c r="O1" s="22" t="s">
        <v>2</v>
      </c>
      <c r="P1" s="22" t="s">
        <v>3</v>
      </c>
      <c r="Q1" s="22" t="s">
        <v>4</v>
      </c>
      <c r="R1" s="22" t="s">
        <v>5</v>
      </c>
      <c r="S1" s="22" t="s">
        <v>6</v>
      </c>
      <c r="T1" s="22" t="s">
        <v>7</v>
      </c>
      <c r="U1" s="22" t="s">
        <v>8</v>
      </c>
      <c r="V1" s="22" t="s">
        <v>9</v>
      </c>
      <c r="W1" s="29"/>
      <c r="X1" s="22" t="s">
        <v>10</v>
      </c>
      <c r="Y1" s="22" t="s">
        <v>11</v>
      </c>
      <c r="Z1" s="22" t="s">
        <v>12</v>
      </c>
      <c r="AA1" s="22" t="s">
        <v>13</v>
      </c>
      <c r="AB1" s="22" t="s">
        <v>14</v>
      </c>
      <c r="AC1" s="22" t="s">
        <v>15</v>
      </c>
      <c r="AD1" s="22" t="s">
        <v>16</v>
      </c>
      <c r="AE1" s="22" t="s">
        <v>17</v>
      </c>
      <c r="AF1" s="22" t="s">
        <v>18</v>
      </c>
      <c r="AG1" s="22" t="s">
        <v>19</v>
      </c>
      <c r="AH1" s="22" t="s">
        <v>20</v>
      </c>
      <c r="AI1" s="22" t="s">
        <v>21</v>
      </c>
      <c r="AJ1" s="22" t="s">
        <v>22</v>
      </c>
      <c r="AK1" s="22" t="s">
        <v>23</v>
      </c>
      <c r="AL1" s="22" t="s">
        <v>24</v>
      </c>
      <c r="AM1" s="22" t="s">
        <v>25</v>
      </c>
      <c r="AN1" s="22" t="s">
        <v>26</v>
      </c>
      <c r="AO1" s="22" t="s">
        <v>27</v>
      </c>
      <c r="AP1" s="22" t="s">
        <v>28</v>
      </c>
      <c r="AQ1" s="22" t="s">
        <v>29</v>
      </c>
      <c r="AR1" s="22" t="s">
        <v>30</v>
      </c>
      <c r="AS1" s="29"/>
      <c r="AT1" s="22" t="s">
        <v>118</v>
      </c>
      <c r="AU1" s="22" t="s">
        <v>119</v>
      </c>
      <c r="AV1" s="22" t="s">
        <v>112</v>
      </c>
      <c r="AW1" s="22" t="s">
        <v>113</v>
      </c>
      <c r="AX1" s="22" t="s">
        <v>114</v>
      </c>
      <c r="AY1" s="22" t="s">
        <v>116</v>
      </c>
      <c r="AZ1" s="22" t="s">
        <v>117</v>
      </c>
      <c r="BA1" s="22" t="s">
        <v>188</v>
      </c>
      <c r="BB1" s="22" t="s">
        <v>115</v>
      </c>
      <c r="BC1" s="29"/>
    </row>
    <row r="2" spans="1:55" s="42" customFormat="1" ht="7" customHeight="1">
      <c r="A2" s="24"/>
      <c r="B2" s="23"/>
      <c r="C2" s="24"/>
      <c r="D2" s="24"/>
      <c r="E2" s="24"/>
      <c r="F2" s="24"/>
      <c r="G2" s="23"/>
      <c r="H2" s="23"/>
      <c r="I2" s="24"/>
      <c r="J2" s="30"/>
      <c r="K2" s="26"/>
      <c r="L2" s="26"/>
      <c r="M2" s="35"/>
      <c r="N2" s="24"/>
      <c r="O2" s="24"/>
      <c r="P2" s="24"/>
      <c r="Q2" s="24"/>
      <c r="R2" s="24"/>
      <c r="S2" s="24"/>
      <c r="T2" s="24"/>
      <c r="U2" s="24"/>
      <c r="V2" s="24"/>
      <c r="W2" s="30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30"/>
      <c r="AT2" s="24"/>
      <c r="AU2" s="24"/>
      <c r="AV2" s="24"/>
      <c r="AW2" s="24"/>
      <c r="AX2" s="24"/>
      <c r="AY2" s="24"/>
      <c r="AZ2" s="24"/>
      <c r="BA2" s="24"/>
      <c r="BB2" s="24"/>
      <c r="BC2" s="30"/>
    </row>
    <row r="3" spans="1:55">
      <c r="B3" s="14">
        <v>1997</v>
      </c>
      <c r="C3" s="1" t="s">
        <v>94</v>
      </c>
      <c r="D3" s="1" t="s">
        <v>96</v>
      </c>
      <c r="E3" s="1" t="s">
        <v>95</v>
      </c>
      <c r="F3" s="1" t="s">
        <v>99</v>
      </c>
      <c r="I3" s="1" t="s">
        <v>100</v>
      </c>
      <c r="K3" s="27">
        <v>0.9</v>
      </c>
      <c r="L3" s="27">
        <v>0.78</v>
      </c>
      <c r="M3" s="36"/>
      <c r="N3" s="1">
        <v>53.22</v>
      </c>
      <c r="O3" s="1">
        <v>0.67</v>
      </c>
      <c r="P3" s="1">
        <v>18.61</v>
      </c>
      <c r="Q3" s="1">
        <v>7.04</v>
      </c>
      <c r="R3" s="1">
        <v>3.54</v>
      </c>
      <c r="S3" s="1">
        <v>0.19</v>
      </c>
      <c r="T3" s="1">
        <v>5.29</v>
      </c>
      <c r="U3" s="1">
        <v>3.62</v>
      </c>
      <c r="V3" s="1">
        <v>0.59</v>
      </c>
      <c r="X3" s="1">
        <v>21</v>
      </c>
      <c r="Y3" s="1">
        <v>23</v>
      </c>
      <c r="AA3" s="1">
        <v>180</v>
      </c>
      <c r="AB3" s="13">
        <v>1050</v>
      </c>
      <c r="AC3" s="12">
        <v>35</v>
      </c>
      <c r="AD3" s="1">
        <v>251</v>
      </c>
      <c r="AE3" s="1">
        <v>18.2</v>
      </c>
      <c r="AF3" s="1">
        <v>1019</v>
      </c>
      <c r="AG3" s="1">
        <v>71</v>
      </c>
      <c r="AH3" s="1">
        <v>139</v>
      </c>
      <c r="AJ3" s="15">
        <v>10.199999999999999</v>
      </c>
      <c r="AK3" s="8">
        <v>2.74</v>
      </c>
      <c r="AN3" s="8">
        <v>2.4300000000000002</v>
      </c>
      <c r="AO3" s="8">
        <v>0.41</v>
      </c>
      <c r="AP3" s="8">
        <v>24.9</v>
      </c>
      <c r="AQ3" s="8">
        <v>35</v>
      </c>
      <c r="AR3" s="8">
        <v>6.8</v>
      </c>
      <c r="AT3" s="3"/>
      <c r="AU3" s="3">
        <f t="shared" ref="AU3:AU5" si="0">AB3/AC3</f>
        <v>30</v>
      </c>
      <c r="AV3" s="3">
        <f t="shared" ref="AV3:AV5" si="1">AF3/AQ3</f>
        <v>29.114285714285714</v>
      </c>
      <c r="AW3" s="3">
        <f t="shared" ref="AW3:AW5" si="2">AA3/AQ3</f>
        <v>5.1428571428571432</v>
      </c>
      <c r="AX3" s="3">
        <f t="shared" ref="AX3:AX5" si="3">AG3/AN3</f>
        <v>29.218106995884771</v>
      </c>
      <c r="AY3" s="3">
        <f t="shared" ref="AY3:AY5" si="4">AH3/AP3</f>
        <v>5.5823293172690764</v>
      </c>
      <c r="AZ3" s="3">
        <f t="shared" ref="AZ3:AZ5" si="5">AR3/AQ3</f>
        <v>0.19428571428571428</v>
      </c>
      <c r="BA3" s="3"/>
      <c r="BB3" s="3">
        <f t="shared" ref="BB3:BB5" si="6">AH3/AN3</f>
        <v>57.201646090534979</v>
      </c>
      <c r="BC3" s="33"/>
    </row>
    <row r="4" spans="1:55">
      <c r="B4" s="14">
        <v>1997</v>
      </c>
      <c r="C4" s="1" t="s">
        <v>94</v>
      </c>
      <c r="D4" s="1" t="s">
        <v>97</v>
      </c>
      <c r="E4" s="1" t="s">
        <v>95</v>
      </c>
      <c r="F4" s="1" t="s">
        <v>99</v>
      </c>
      <c r="I4" s="1" t="s">
        <v>100</v>
      </c>
      <c r="K4" s="27">
        <v>0.91</v>
      </c>
      <c r="L4" s="27">
        <v>0.75</v>
      </c>
      <c r="M4" s="36"/>
      <c r="N4" s="1">
        <v>48.37</v>
      </c>
      <c r="O4" s="1">
        <v>0.98</v>
      </c>
      <c r="P4" s="1">
        <v>17.309999999999999</v>
      </c>
      <c r="Q4" s="1">
        <v>10.28</v>
      </c>
      <c r="R4" s="1">
        <v>5.56</v>
      </c>
      <c r="S4" s="1">
        <v>0.22</v>
      </c>
      <c r="T4" s="1">
        <v>4.41</v>
      </c>
      <c r="U4" s="1">
        <v>2.41</v>
      </c>
      <c r="V4" s="1">
        <v>0.63</v>
      </c>
      <c r="X4" s="1">
        <v>37</v>
      </c>
      <c r="Y4" s="1">
        <v>66</v>
      </c>
      <c r="AA4" s="1">
        <v>181</v>
      </c>
      <c r="AB4" s="13">
        <v>1008</v>
      </c>
      <c r="AC4" s="13">
        <v>33</v>
      </c>
      <c r="AD4" s="1">
        <v>157</v>
      </c>
      <c r="AE4" s="1">
        <v>9.6</v>
      </c>
      <c r="AF4" s="1">
        <v>1146</v>
      </c>
      <c r="AG4" s="1">
        <v>59</v>
      </c>
      <c r="AH4" s="1">
        <v>119</v>
      </c>
      <c r="AJ4" s="15">
        <v>11.5</v>
      </c>
      <c r="AK4" s="8">
        <v>3.11</v>
      </c>
      <c r="AN4" s="8">
        <v>2.44</v>
      </c>
      <c r="AO4" s="8">
        <v>0.4</v>
      </c>
      <c r="AP4" s="8">
        <v>14.2</v>
      </c>
      <c r="AQ4" s="8">
        <v>15.2</v>
      </c>
      <c r="AR4" s="8">
        <v>2.9</v>
      </c>
      <c r="AT4" s="3"/>
      <c r="AU4" s="3">
        <f t="shared" si="0"/>
        <v>30.545454545454547</v>
      </c>
      <c r="AV4" s="3">
        <f t="shared" si="1"/>
        <v>75.39473684210526</v>
      </c>
      <c r="AW4" s="3">
        <f t="shared" si="2"/>
        <v>11.907894736842106</v>
      </c>
      <c r="AX4" s="3">
        <f t="shared" si="3"/>
        <v>24.180327868852459</v>
      </c>
      <c r="AY4" s="3">
        <f t="shared" si="4"/>
        <v>8.3802816901408459</v>
      </c>
      <c r="AZ4" s="3">
        <f t="shared" si="5"/>
        <v>0.19078947368421054</v>
      </c>
      <c r="BA4" s="3"/>
      <c r="BB4" s="3">
        <f t="shared" si="6"/>
        <v>48.770491803278688</v>
      </c>
      <c r="BC4" s="33"/>
    </row>
    <row r="5" spans="1:55">
      <c r="B5" s="14">
        <v>1997</v>
      </c>
      <c r="C5" s="1" t="s">
        <v>94</v>
      </c>
      <c r="D5" s="1" t="s">
        <v>98</v>
      </c>
      <c r="E5" s="1" t="s">
        <v>95</v>
      </c>
      <c r="F5" s="1" t="s">
        <v>99</v>
      </c>
      <c r="I5" s="1" t="s">
        <v>100</v>
      </c>
      <c r="K5" s="27">
        <v>0.92</v>
      </c>
      <c r="L5" s="27">
        <v>0.71</v>
      </c>
      <c r="M5" s="36"/>
      <c r="N5" s="1">
        <v>50.41</v>
      </c>
      <c r="O5" s="1">
        <v>0.93</v>
      </c>
      <c r="P5" s="1">
        <v>18.989999999999998</v>
      </c>
      <c r="Q5" s="1">
        <v>7.65</v>
      </c>
      <c r="R5" s="1">
        <v>3.51</v>
      </c>
      <c r="S5" s="1">
        <v>0.2</v>
      </c>
      <c r="T5" s="1">
        <v>6</v>
      </c>
      <c r="U5" s="1">
        <v>2.94</v>
      </c>
      <c r="V5" s="1">
        <v>0.72</v>
      </c>
      <c r="X5" s="1">
        <v>18</v>
      </c>
      <c r="Y5" s="1">
        <v>10</v>
      </c>
      <c r="AA5" s="1">
        <v>240</v>
      </c>
      <c r="AB5" s="13">
        <v>1125</v>
      </c>
      <c r="AC5" s="12">
        <v>34</v>
      </c>
      <c r="AD5" s="1">
        <v>196</v>
      </c>
      <c r="AE5" s="1">
        <v>13.1</v>
      </c>
      <c r="AF5" s="1">
        <v>1385</v>
      </c>
      <c r="AG5" s="1">
        <v>69</v>
      </c>
      <c r="AH5" s="1">
        <v>148</v>
      </c>
      <c r="AJ5" s="15">
        <v>11</v>
      </c>
      <c r="AK5" s="8">
        <v>3.15</v>
      </c>
      <c r="AN5" s="8">
        <v>2.23</v>
      </c>
      <c r="AO5" s="8">
        <v>0.36</v>
      </c>
      <c r="AP5" s="8">
        <v>21.7</v>
      </c>
      <c r="AQ5" s="8">
        <v>24.8</v>
      </c>
      <c r="AR5" s="8">
        <v>6.3</v>
      </c>
      <c r="AT5" s="3"/>
      <c r="AU5" s="3">
        <f t="shared" si="0"/>
        <v>33.088235294117645</v>
      </c>
      <c r="AV5" s="3">
        <f t="shared" si="1"/>
        <v>55.846774193548384</v>
      </c>
      <c r="AW5" s="3">
        <f t="shared" si="2"/>
        <v>9.67741935483871</v>
      </c>
      <c r="AX5" s="3">
        <f t="shared" si="3"/>
        <v>30.941704035874441</v>
      </c>
      <c r="AY5" s="3">
        <f t="shared" si="4"/>
        <v>6.8202764976958532</v>
      </c>
      <c r="AZ5" s="3">
        <f t="shared" si="5"/>
        <v>0.25403225806451613</v>
      </c>
      <c r="BA5" s="3"/>
      <c r="BB5" s="3">
        <f t="shared" si="6"/>
        <v>66.367713004484301</v>
      </c>
      <c r="BC5" s="33"/>
    </row>
    <row r="6" spans="1:55">
      <c r="K6" s="27"/>
      <c r="AT6" s="3"/>
      <c r="AU6" s="3"/>
      <c r="AV6" s="3"/>
      <c r="AW6" s="3"/>
      <c r="AX6" s="3"/>
      <c r="AY6" s="3"/>
      <c r="AZ6" s="3"/>
      <c r="BA6" s="3"/>
      <c r="BB6" s="3"/>
      <c r="BC6" s="33"/>
    </row>
    <row r="7" spans="1:55">
      <c r="B7" s="14">
        <v>1998</v>
      </c>
      <c r="C7" s="1" t="s">
        <v>105</v>
      </c>
      <c r="D7" s="14">
        <v>8</v>
      </c>
      <c r="E7" s="1" t="s">
        <v>106</v>
      </c>
      <c r="G7" s="14" t="s">
        <v>110</v>
      </c>
      <c r="I7" s="1" t="s">
        <v>111</v>
      </c>
      <c r="K7" s="27">
        <v>0.89</v>
      </c>
      <c r="L7" s="27">
        <v>1.21</v>
      </c>
      <c r="M7" s="36"/>
      <c r="N7" s="1">
        <v>54.39</v>
      </c>
      <c r="O7" s="1">
        <v>1.18</v>
      </c>
      <c r="P7" s="1">
        <v>17.600000000000001</v>
      </c>
      <c r="Q7" s="1">
        <v>8.83</v>
      </c>
      <c r="R7" s="1">
        <v>4.76</v>
      </c>
      <c r="S7" s="1">
        <v>0.14000000000000001</v>
      </c>
      <c r="T7" s="1">
        <v>2.17</v>
      </c>
      <c r="U7" s="1">
        <v>3.35</v>
      </c>
      <c r="V7" s="1">
        <v>0.46</v>
      </c>
      <c r="X7" s="1">
        <v>23.2</v>
      </c>
      <c r="Y7" s="1">
        <v>76.5</v>
      </c>
      <c r="Z7" s="1">
        <v>38.700000000000003</v>
      </c>
      <c r="AA7" s="1">
        <v>57.7</v>
      </c>
      <c r="AB7" s="12">
        <v>818</v>
      </c>
      <c r="AC7" s="13">
        <v>26.8</v>
      </c>
      <c r="AD7" s="1">
        <v>230.8</v>
      </c>
      <c r="AE7" s="1">
        <v>23.6</v>
      </c>
      <c r="AF7" s="1">
        <v>875.2</v>
      </c>
      <c r="AG7" s="1">
        <v>49.24</v>
      </c>
      <c r="AH7" s="1">
        <v>100.8</v>
      </c>
      <c r="AI7" s="1">
        <v>45.17</v>
      </c>
      <c r="AJ7" s="15">
        <v>7.93</v>
      </c>
      <c r="AK7" s="8">
        <v>2.14</v>
      </c>
      <c r="AL7" s="1">
        <v>6.55</v>
      </c>
      <c r="AM7" s="1">
        <v>5.05</v>
      </c>
      <c r="AN7" s="8">
        <v>2.2599999999999998</v>
      </c>
      <c r="AO7" s="8">
        <v>0.35199999999999998</v>
      </c>
      <c r="AP7" s="8">
        <v>5.74</v>
      </c>
      <c r="AQ7" s="8">
        <v>9.56</v>
      </c>
      <c r="AR7" s="8">
        <v>3.36</v>
      </c>
      <c r="AT7" s="3">
        <f t="shared" ref="AT7:AT14" si="7">AM7/AN7</f>
        <v>2.2345132743362832</v>
      </c>
      <c r="AU7" s="3">
        <f t="shared" ref="AU7:AU14" si="8">AB7/AC7</f>
        <v>30.522388059701491</v>
      </c>
      <c r="AV7" s="3">
        <f t="shared" ref="AV7:AV14" si="9">AF7/AQ7</f>
        <v>91.54811715481172</v>
      </c>
      <c r="AW7" s="3">
        <f t="shared" ref="AW7:AW14" si="10">AA7/AQ7</f>
        <v>6.035564853556485</v>
      </c>
      <c r="AX7" s="3">
        <f t="shared" ref="AX7:AX14" si="11">AG7/AN7</f>
        <v>21.787610619469028</v>
      </c>
      <c r="AY7" s="3">
        <f t="shared" ref="AY7:AY14" si="12">AH7/AP7</f>
        <v>17.560975609756095</v>
      </c>
      <c r="AZ7" s="3">
        <f t="shared" ref="AZ7:AZ14" si="13">AR7/AQ7</f>
        <v>0.35146443514644349</v>
      </c>
      <c r="BA7" s="3">
        <f t="shared" ref="BA7:BA14" si="14">AQ7/AI7</f>
        <v>0.21164489705556785</v>
      </c>
      <c r="BB7" s="3">
        <f t="shared" ref="BB7:BB14" si="15">AH7/AN7</f>
        <v>44.601769911504427</v>
      </c>
      <c r="BC7" s="33"/>
    </row>
    <row r="8" spans="1:55">
      <c r="B8" s="14">
        <v>1998</v>
      </c>
      <c r="C8" s="1" t="s">
        <v>105</v>
      </c>
      <c r="D8" s="14">
        <v>16</v>
      </c>
      <c r="E8" s="1" t="s">
        <v>106</v>
      </c>
      <c r="G8" s="14" t="s">
        <v>110</v>
      </c>
      <c r="I8" s="1" t="s">
        <v>111</v>
      </c>
      <c r="K8" s="27">
        <v>0.95</v>
      </c>
      <c r="L8" s="27">
        <v>1.17</v>
      </c>
      <c r="M8" s="36"/>
      <c r="N8" s="1">
        <v>54.09</v>
      </c>
      <c r="O8" s="1">
        <v>1.1499999999999999</v>
      </c>
      <c r="P8" s="1">
        <v>17.72</v>
      </c>
      <c r="Q8" s="1">
        <v>8.83</v>
      </c>
      <c r="R8" s="1">
        <v>4.75</v>
      </c>
      <c r="S8" s="1">
        <v>0.13</v>
      </c>
      <c r="T8" s="1">
        <v>2.2000000000000002</v>
      </c>
      <c r="U8" s="1">
        <v>3.4</v>
      </c>
      <c r="V8" s="1">
        <v>0.45</v>
      </c>
      <c r="X8" s="1">
        <v>23.17</v>
      </c>
      <c r="Y8" s="1">
        <v>76.900000000000006</v>
      </c>
      <c r="Z8" s="1">
        <v>39.799999999999997</v>
      </c>
      <c r="AA8" s="1">
        <v>58.7</v>
      </c>
      <c r="AB8" s="12">
        <v>820.3</v>
      </c>
      <c r="AC8" s="12">
        <v>26.6</v>
      </c>
      <c r="AD8" s="1">
        <v>231.4</v>
      </c>
      <c r="AE8" s="1">
        <v>23.3</v>
      </c>
      <c r="AF8" s="1">
        <v>875.2</v>
      </c>
      <c r="AG8" s="1">
        <v>48.77</v>
      </c>
      <c r="AH8" s="1">
        <v>99.9</v>
      </c>
      <c r="AI8" s="1">
        <v>44.26</v>
      </c>
      <c r="AJ8" s="1">
        <v>7.87</v>
      </c>
      <c r="AK8" s="1">
        <v>2.11</v>
      </c>
      <c r="AL8" s="1">
        <v>6.47</v>
      </c>
      <c r="AM8" s="1">
        <v>5.01</v>
      </c>
      <c r="AN8" s="1">
        <v>2.25</v>
      </c>
      <c r="AO8" s="1">
        <v>0.34799999999999998</v>
      </c>
      <c r="AP8" s="1">
        <v>5.73</v>
      </c>
      <c r="AQ8" s="1">
        <v>9.7799999999999994</v>
      </c>
      <c r="AR8" s="1">
        <v>3.44</v>
      </c>
      <c r="AT8" s="3">
        <f t="shared" si="7"/>
        <v>2.2266666666666666</v>
      </c>
      <c r="AU8" s="3">
        <f t="shared" si="8"/>
        <v>30.838345864661651</v>
      </c>
      <c r="AV8" s="3">
        <f t="shared" si="9"/>
        <v>89.48875255623723</v>
      </c>
      <c r="AW8" s="3">
        <f t="shared" si="10"/>
        <v>6.0020449897750519</v>
      </c>
      <c r="AX8" s="3">
        <f t="shared" si="11"/>
        <v>21.675555555555558</v>
      </c>
      <c r="AY8" s="3">
        <f t="shared" si="12"/>
        <v>17.434554973821989</v>
      </c>
      <c r="AZ8" s="3">
        <f t="shared" si="13"/>
        <v>0.3517382413087935</v>
      </c>
      <c r="BA8" s="3">
        <f t="shared" si="14"/>
        <v>0.22096701310438319</v>
      </c>
      <c r="BB8" s="3">
        <f t="shared" si="15"/>
        <v>44.400000000000006</v>
      </c>
      <c r="BC8" s="33"/>
    </row>
    <row r="9" spans="1:55">
      <c r="B9" s="14">
        <v>1998</v>
      </c>
      <c r="C9" s="1" t="s">
        <v>105</v>
      </c>
      <c r="D9" s="14">
        <v>20</v>
      </c>
      <c r="E9" s="1" t="s">
        <v>106</v>
      </c>
      <c r="G9" s="14" t="s">
        <v>110</v>
      </c>
      <c r="I9" s="1" t="s">
        <v>111</v>
      </c>
      <c r="K9" s="27">
        <v>0.9</v>
      </c>
      <c r="L9" s="27">
        <v>1.21</v>
      </c>
      <c r="M9" s="36"/>
      <c r="N9" s="1">
        <v>54.03</v>
      </c>
      <c r="O9" s="1">
        <v>1.1399999999999999</v>
      </c>
      <c r="P9" s="1">
        <v>17.68</v>
      </c>
      <c r="Q9" s="1">
        <v>8.56</v>
      </c>
      <c r="R9" s="1">
        <v>4.7300000000000004</v>
      </c>
      <c r="S9" s="1">
        <v>0.13</v>
      </c>
      <c r="T9" s="1">
        <v>2.2599999999999998</v>
      </c>
      <c r="U9" s="1">
        <v>3.43</v>
      </c>
      <c r="V9" s="1">
        <v>0.45</v>
      </c>
      <c r="X9" s="1">
        <v>22.92</v>
      </c>
      <c r="Y9" s="1">
        <v>78.900000000000006</v>
      </c>
      <c r="Z9" s="1">
        <v>40.4</v>
      </c>
      <c r="AA9" s="1">
        <v>61.4</v>
      </c>
      <c r="AB9" s="12">
        <v>829.8</v>
      </c>
      <c r="AC9" s="13">
        <v>26.9</v>
      </c>
      <c r="AD9" s="1">
        <v>240.2</v>
      </c>
      <c r="AE9" s="1">
        <v>23.7</v>
      </c>
      <c r="AF9" s="1">
        <v>898.5</v>
      </c>
      <c r="AG9" s="1">
        <v>49.25</v>
      </c>
      <c r="AH9" s="1">
        <v>100.1</v>
      </c>
      <c r="AI9" s="1">
        <v>44.36</v>
      </c>
      <c r="AJ9" s="15">
        <v>7.76</v>
      </c>
      <c r="AK9" s="8">
        <v>2.08</v>
      </c>
      <c r="AL9" s="1">
        <v>6.4</v>
      </c>
      <c r="AM9" s="1">
        <v>4.96</v>
      </c>
      <c r="AN9" s="8">
        <v>2.2599999999999998</v>
      </c>
      <c r="AO9" s="8">
        <v>0.34799999999999998</v>
      </c>
      <c r="AP9" s="8">
        <v>5.86</v>
      </c>
      <c r="AQ9" s="8">
        <v>10.28</v>
      </c>
      <c r="AR9" s="8">
        <v>3.61</v>
      </c>
      <c r="AT9" s="3">
        <f t="shared" si="7"/>
        <v>2.194690265486726</v>
      </c>
      <c r="AU9" s="3">
        <f t="shared" si="8"/>
        <v>30.847583643122675</v>
      </c>
      <c r="AV9" s="3">
        <f t="shared" si="9"/>
        <v>87.402723735408571</v>
      </c>
      <c r="AW9" s="3">
        <f t="shared" si="10"/>
        <v>5.972762645914397</v>
      </c>
      <c r="AX9" s="3">
        <f t="shared" si="11"/>
        <v>21.792035398230091</v>
      </c>
      <c r="AY9" s="3">
        <f t="shared" si="12"/>
        <v>17.081911262798634</v>
      </c>
      <c r="AZ9" s="3">
        <f t="shared" si="13"/>
        <v>0.35116731517509731</v>
      </c>
      <c r="BA9" s="3">
        <f t="shared" si="14"/>
        <v>0.23174030658250674</v>
      </c>
      <c r="BB9" s="3">
        <f t="shared" si="15"/>
        <v>44.292035398230091</v>
      </c>
      <c r="BC9" s="33"/>
    </row>
    <row r="10" spans="1:55">
      <c r="B10" s="14">
        <v>1998</v>
      </c>
      <c r="C10" s="1" t="s">
        <v>105</v>
      </c>
      <c r="D10" s="14">
        <v>21</v>
      </c>
      <c r="E10" s="1" t="s">
        <v>106</v>
      </c>
      <c r="G10" s="14" t="s">
        <v>110</v>
      </c>
      <c r="I10" s="1" t="s">
        <v>111</v>
      </c>
      <c r="K10" s="27">
        <v>0.87</v>
      </c>
      <c r="L10" s="27">
        <v>1.2</v>
      </c>
      <c r="M10" s="36"/>
      <c r="N10" s="1">
        <v>53.49</v>
      </c>
      <c r="O10" s="1">
        <v>1.07</v>
      </c>
      <c r="P10" s="1">
        <v>16.940000000000001</v>
      </c>
      <c r="Q10" s="1">
        <v>8.0299999999999994</v>
      </c>
      <c r="R10" s="1">
        <v>4.99</v>
      </c>
      <c r="S10" s="1">
        <v>0.13</v>
      </c>
      <c r="T10" s="1">
        <v>2.36</v>
      </c>
      <c r="U10" s="1">
        <v>3.38</v>
      </c>
      <c r="V10" s="1">
        <v>0.4</v>
      </c>
      <c r="X10" s="1">
        <v>22.82</v>
      </c>
      <c r="Y10" s="1">
        <v>113.9</v>
      </c>
      <c r="Z10" s="1">
        <v>47.6</v>
      </c>
      <c r="AA10" s="1">
        <v>67.099999999999994</v>
      </c>
      <c r="AB10" s="12">
        <v>759.6</v>
      </c>
      <c r="AC10" s="12">
        <v>25.5</v>
      </c>
      <c r="AD10" s="1">
        <v>247</v>
      </c>
      <c r="AE10" s="1">
        <v>23.6</v>
      </c>
      <c r="AF10" s="1">
        <v>886.1</v>
      </c>
      <c r="AG10" s="1">
        <v>47.38</v>
      </c>
      <c r="AH10" s="1">
        <v>96.2</v>
      </c>
      <c r="AI10" s="1">
        <v>42.03</v>
      </c>
      <c r="AJ10" s="1">
        <v>7.31</v>
      </c>
      <c r="AK10" s="1">
        <v>1.91</v>
      </c>
      <c r="AL10" s="1">
        <v>6.06</v>
      </c>
      <c r="AM10" s="1">
        <v>4.72</v>
      </c>
      <c r="AN10" s="1">
        <v>2.25</v>
      </c>
      <c r="AO10" s="1">
        <v>0.35099999999999998</v>
      </c>
      <c r="AP10" s="1">
        <v>6.09</v>
      </c>
      <c r="AQ10" s="1">
        <v>11.46</v>
      </c>
      <c r="AR10" s="1">
        <v>4.1100000000000003</v>
      </c>
      <c r="AT10" s="3">
        <f t="shared" si="7"/>
        <v>2.0977777777777775</v>
      </c>
      <c r="AU10" s="3">
        <f t="shared" si="8"/>
        <v>29.788235294117648</v>
      </c>
      <c r="AV10" s="3">
        <f t="shared" si="9"/>
        <v>77.32111692844677</v>
      </c>
      <c r="AW10" s="3">
        <f t="shared" si="10"/>
        <v>5.8551483420593362</v>
      </c>
      <c r="AX10" s="3">
        <f t="shared" si="11"/>
        <v>21.05777777777778</v>
      </c>
      <c r="AY10" s="3">
        <f t="shared" si="12"/>
        <v>15.796387520525453</v>
      </c>
      <c r="AZ10" s="3">
        <f t="shared" si="13"/>
        <v>0.3586387434554974</v>
      </c>
      <c r="BA10" s="3">
        <f t="shared" si="14"/>
        <v>0.2726623840114204</v>
      </c>
      <c r="BB10" s="3">
        <f t="shared" si="15"/>
        <v>42.75555555555556</v>
      </c>
      <c r="BC10" s="33"/>
    </row>
    <row r="11" spans="1:55">
      <c r="B11" s="14">
        <v>1998</v>
      </c>
      <c r="C11" s="1" t="s">
        <v>105</v>
      </c>
      <c r="D11" s="14" t="s">
        <v>107</v>
      </c>
      <c r="E11" s="1" t="s">
        <v>106</v>
      </c>
      <c r="G11" s="14" t="s">
        <v>110</v>
      </c>
      <c r="I11" s="1" t="s">
        <v>111</v>
      </c>
      <c r="K11" s="27">
        <v>0.89</v>
      </c>
      <c r="L11" s="27">
        <v>1.25</v>
      </c>
      <c r="M11" s="36"/>
      <c r="N11" s="1">
        <v>55.72</v>
      </c>
      <c r="O11" s="1">
        <v>1.1200000000000001</v>
      </c>
      <c r="P11" s="1">
        <v>17.13</v>
      </c>
      <c r="Q11" s="1">
        <v>8.2899999999999991</v>
      </c>
      <c r="R11" s="1">
        <v>4.93</v>
      </c>
      <c r="S11" s="1">
        <v>0.13</v>
      </c>
      <c r="T11" s="1">
        <v>2.36</v>
      </c>
      <c r="U11" s="1">
        <v>3.43</v>
      </c>
      <c r="V11" s="1">
        <v>0.42</v>
      </c>
      <c r="X11" s="1">
        <v>23.25</v>
      </c>
      <c r="Y11" s="1">
        <v>98</v>
      </c>
      <c r="Z11" s="1">
        <v>43.5</v>
      </c>
      <c r="AA11" s="1">
        <v>65.5</v>
      </c>
      <c r="AB11" s="12">
        <v>777.5</v>
      </c>
      <c r="AC11" s="12">
        <v>26.1</v>
      </c>
      <c r="AD11" s="1">
        <v>241.9</v>
      </c>
      <c r="AE11" s="1">
        <v>23.7</v>
      </c>
      <c r="AF11" s="1">
        <v>891</v>
      </c>
      <c r="AG11" s="1">
        <v>48.37</v>
      </c>
      <c r="AH11" s="1">
        <v>98.4</v>
      </c>
      <c r="AI11" s="1">
        <v>43.29</v>
      </c>
      <c r="AJ11" s="15">
        <v>7.54</v>
      </c>
      <c r="AK11" s="8">
        <v>1.98</v>
      </c>
      <c r="AL11" s="1">
        <v>6.23</v>
      </c>
      <c r="AM11" s="1">
        <v>4.82</v>
      </c>
      <c r="AN11" s="8">
        <v>2.1800000000000002</v>
      </c>
      <c r="AO11" s="8">
        <v>0.34300000000000003</v>
      </c>
      <c r="AP11" s="8">
        <v>5.86</v>
      </c>
      <c r="AQ11" s="8">
        <v>11</v>
      </c>
      <c r="AR11" s="8">
        <v>3.88</v>
      </c>
      <c r="AT11" s="3">
        <f t="shared" si="7"/>
        <v>2.2110091743119265</v>
      </c>
      <c r="AU11" s="3">
        <f t="shared" si="8"/>
        <v>29.78927203065134</v>
      </c>
      <c r="AV11" s="3">
        <f t="shared" si="9"/>
        <v>81</v>
      </c>
      <c r="AW11" s="3">
        <f t="shared" si="10"/>
        <v>5.9545454545454541</v>
      </c>
      <c r="AX11" s="3">
        <f t="shared" si="11"/>
        <v>22.188073394495412</v>
      </c>
      <c r="AY11" s="3">
        <f t="shared" si="12"/>
        <v>16.791808873720136</v>
      </c>
      <c r="AZ11" s="3">
        <f t="shared" si="13"/>
        <v>0.35272727272727272</v>
      </c>
      <c r="BA11" s="3">
        <f t="shared" si="14"/>
        <v>0.25410025410025411</v>
      </c>
      <c r="BB11" s="3">
        <f t="shared" si="15"/>
        <v>45.137614678899084</v>
      </c>
      <c r="BC11" s="33"/>
    </row>
    <row r="12" spans="1:55">
      <c r="B12" s="14">
        <v>1998</v>
      </c>
      <c r="C12" s="1" t="s">
        <v>105</v>
      </c>
      <c r="D12" s="14" t="s">
        <v>108</v>
      </c>
      <c r="E12" s="1" t="s">
        <v>106</v>
      </c>
      <c r="G12" s="14" t="s">
        <v>110</v>
      </c>
      <c r="I12" s="1" t="s">
        <v>111</v>
      </c>
      <c r="K12" s="27">
        <v>0.89</v>
      </c>
      <c r="L12" s="27">
        <v>1.19</v>
      </c>
      <c r="M12" s="36"/>
      <c r="N12" s="1">
        <v>55.03</v>
      </c>
      <c r="O12" s="1">
        <v>1.0900000000000001</v>
      </c>
      <c r="P12" s="1">
        <v>16.899999999999999</v>
      </c>
      <c r="Q12" s="1">
        <v>8.39</v>
      </c>
      <c r="R12" s="1">
        <v>5.1100000000000003</v>
      </c>
      <c r="S12" s="1">
        <v>0.14000000000000001</v>
      </c>
      <c r="T12" s="1">
        <v>2.35</v>
      </c>
      <c r="U12" s="1">
        <v>3.46</v>
      </c>
      <c r="V12" s="1">
        <v>0.42</v>
      </c>
      <c r="X12" s="1">
        <v>23.79</v>
      </c>
      <c r="Y12" s="1">
        <v>106.7</v>
      </c>
      <c r="Z12" s="1">
        <v>44.7</v>
      </c>
      <c r="AA12" s="1">
        <v>65</v>
      </c>
      <c r="AB12" s="12">
        <v>762.5</v>
      </c>
      <c r="AC12" s="12">
        <v>25.4</v>
      </c>
      <c r="AD12" s="1">
        <v>233.5</v>
      </c>
      <c r="AE12" s="1">
        <v>23.4</v>
      </c>
      <c r="AF12" s="1">
        <v>876.1</v>
      </c>
      <c r="AG12" s="1">
        <v>47.89</v>
      </c>
      <c r="AH12" s="1">
        <v>97.4</v>
      </c>
      <c r="AI12" s="1">
        <v>42.88</v>
      </c>
      <c r="AJ12" s="1">
        <v>7.52</v>
      </c>
      <c r="AK12" s="1">
        <v>1.96</v>
      </c>
      <c r="AL12" s="1">
        <v>6.19</v>
      </c>
      <c r="AM12" s="1">
        <v>4.78</v>
      </c>
      <c r="AN12" s="1">
        <v>2.15</v>
      </c>
      <c r="AO12" s="1">
        <v>0.33600000000000002</v>
      </c>
      <c r="AP12" s="1">
        <v>5.88</v>
      </c>
      <c r="AQ12" s="1">
        <v>10.96</v>
      </c>
      <c r="AR12" s="1">
        <v>3.88</v>
      </c>
      <c r="AT12" s="3">
        <f t="shared" si="7"/>
        <v>2.2232558139534886</v>
      </c>
      <c r="AU12" s="3">
        <f t="shared" si="8"/>
        <v>30.019685039370081</v>
      </c>
      <c r="AV12" s="3">
        <f t="shared" si="9"/>
        <v>79.936131386861305</v>
      </c>
      <c r="AW12" s="3">
        <f t="shared" si="10"/>
        <v>5.9306569343065689</v>
      </c>
      <c r="AX12" s="3">
        <f t="shared" si="11"/>
        <v>22.274418604651164</v>
      </c>
      <c r="AY12" s="3">
        <f t="shared" si="12"/>
        <v>16.564625850340136</v>
      </c>
      <c r="AZ12" s="3">
        <f t="shared" si="13"/>
        <v>0.35401459854014594</v>
      </c>
      <c r="BA12" s="3">
        <f t="shared" si="14"/>
        <v>0.25559701492537312</v>
      </c>
      <c r="BB12" s="3">
        <f t="shared" si="15"/>
        <v>45.302325581395351</v>
      </c>
      <c r="BC12" s="33"/>
    </row>
    <row r="13" spans="1:55">
      <c r="B13" s="14">
        <v>1998</v>
      </c>
      <c r="C13" s="1" t="s">
        <v>105</v>
      </c>
      <c r="D13" s="14" t="s">
        <v>109</v>
      </c>
      <c r="E13" s="1" t="s">
        <v>106</v>
      </c>
      <c r="G13" s="14" t="s">
        <v>110</v>
      </c>
      <c r="I13" s="1" t="s">
        <v>111</v>
      </c>
      <c r="K13" s="27">
        <v>0.85</v>
      </c>
      <c r="L13" s="27">
        <v>1.19</v>
      </c>
      <c r="M13" s="36"/>
      <c r="N13" s="1">
        <v>55.09</v>
      </c>
      <c r="O13" s="1">
        <v>0.99</v>
      </c>
      <c r="P13" s="1">
        <v>17.46</v>
      </c>
      <c r="Q13" s="1">
        <v>8.9600000000000009</v>
      </c>
      <c r="R13" s="1">
        <v>5.49</v>
      </c>
      <c r="S13" s="1">
        <v>0.14000000000000001</v>
      </c>
      <c r="T13" s="1">
        <v>2.08</v>
      </c>
      <c r="U13" s="1">
        <v>3.31</v>
      </c>
      <c r="V13" s="1">
        <v>0.38</v>
      </c>
      <c r="X13" s="1">
        <v>23.84</v>
      </c>
      <c r="Y13" s="1">
        <v>129.69999999999999</v>
      </c>
      <c r="Z13" s="1">
        <v>56.8</v>
      </c>
      <c r="AA13" s="1">
        <v>56.9</v>
      </c>
      <c r="AB13" s="12">
        <v>827.9</v>
      </c>
      <c r="AC13" s="12">
        <v>23.4</v>
      </c>
      <c r="AD13" s="1">
        <v>210.7</v>
      </c>
      <c r="AE13" s="1">
        <v>20.7</v>
      </c>
      <c r="AF13" s="1">
        <v>811.5</v>
      </c>
      <c r="AG13" s="1">
        <v>43.18</v>
      </c>
      <c r="AH13" s="1">
        <v>88.3</v>
      </c>
      <c r="AI13" s="1">
        <v>38.950000000000003</v>
      </c>
      <c r="AJ13" s="15">
        <v>6.86</v>
      </c>
      <c r="AK13" s="8">
        <v>1.87</v>
      </c>
      <c r="AL13" s="1">
        <v>5.66</v>
      </c>
      <c r="AM13" s="1">
        <v>4.41</v>
      </c>
      <c r="AN13" s="8">
        <v>1.97</v>
      </c>
      <c r="AO13" s="8">
        <v>0.30599999999999999</v>
      </c>
      <c r="AP13" s="8">
        <v>5.47</v>
      </c>
      <c r="AQ13" s="8">
        <v>9.65</v>
      </c>
      <c r="AR13" s="8">
        <v>3.42</v>
      </c>
      <c r="AT13" s="3">
        <f t="shared" si="7"/>
        <v>2.2385786802030458</v>
      </c>
      <c r="AU13" s="3">
        <f t="shared" si="8"/>
        <v>35.380341880341881</v>
      </c>
      <c r="AV13" s="3">
        <f t="shared" si="9"/>
        <v>84.093264248704656</v>
      </c>
      <c r="AW13" s="3">
        <f t="shared" si="10"/>
        <v>5.8963730569948183</v>
      </c>
      <c r="AX13" s="3">
        <f t="shared" si="11"/>
        <v>21.918781725888326</v>
      </c>
      <c r="AY13" s="3">
        <f t="shared" si="12"/>
        <v>16.142595978062158</v>
      </c>
      <c r="AZ13" s="3">
        <f t="shared" si="13"/>
        <v>0.35440414507772017</v>
      </c>
      <c r="BA13" s="3">
        <f t="shared" si="14"/>
        <v>0.24775353016688062</v>
      </c>
      <c r="BB13" s="3">
        <f t="shared" si="15"/>
        <v>44.82233502538071</v>
      </c>
      <c r="BC13" s="33"/>
    </row>
    <row r="14" spans="1:55">
      <c r="B14" s="14">
        <v>1998</v>
      </c>
      <c r="C14" s="1" t="s">
        <v>105</v>
      </c>
      <c r="D14" s="14">
        <v>25</v>
      </c>
      <c r="E14" s="1" t="s">
        <v>106</v>
      </c>
      <c r="G14" s="14" t="s">
        <v>110</v>
      </c>
      <c r="I14" s="1" t="s">
        <v>111</v>
      </c>
      <c r="K14" s="27">
        <v>0.9</v>
      </c>
      <c r="L14" s="27">
        <v>1.19</v>
      </c>
      <c r="M14" s="36"/>
      <c r="N14" s="1">
        <v>54.89</v>
      </c>
      <c r="O14" s="1">
        <v>1.1399999999999999</v>
      </c>
      <c r="P14" s="1">
        <v>17.27</v>
      </c>
      <c r="Q14" s="1">
        <v>8.18</v>
      </c>
      <c r="R14" s="1">
        <v>5.07</v>
      </c>
      <c r="S14" s="1">
        <v>0.13</v>
      </c>
      <c r="T14" s="1">
        <v>2.2599999999999998</v>
      </c>
      <c r="U14" s="1">
        <v>3.46</v>
      </c>
      <c r="V14" s="1">
        <v>0.44</v>
      </c>
      <c r="X14" s="1">
        <v>22.82</v>
      </c>
      <c r="Y14" s="1">
        <v>101.8</v>
      </c>
      <c r="Z14" s="1">
        <v>49.8</v>
      </c>
      <c r="AA14" s="1">
        <v>61.2</v>
      </c>
      <c r="AB14" s="12">
        <v>774.2</v>
      </c>
      <c r="AC14" s="12">
        <v>25.1</v>
      </c>
      <c r="AD14" s="1">
        <v>237.3</v>
      </c>
      <c r="AE14" s="1">
        <v>24.4</v>
      </c>
      <c r="AF14" s="1">
        <v>855.1</v>
      </c>
      <c r="AG14" s="1">
        <v>47.16</v>
      </c>
      <c r="AH14" s="1">
        <v>95.9</v>
      </c>
      <c r="AI14" s="1">
        <v>42.01</v>
      </c>
      <c r="AJ14" s="1">
        <v>7.37</v>
      </c>
      <c r="AK14" s="1">
        <v>1.9</v>
      </c>
      <c r="AL14" s="1">
        <v>6.09</v>
      </c>
      <c r="AM14" s="1">
        <v>4.7</v>
      </c>
      <c r="AN14" s="1">
        <v>2.12</v>
      </c>
      <c r="AO14" s="1">
        <v>0.32600000000000001</v>
      </c>
      <c r="AP14" s="1">
        <v>5.81</v>
      </c>
      <c r="AQ14" s="1">
        <v>10.45</v>
      </c>
      <c r="AR14" s="1">
        <v>3.7</v>
      </c>
      <c r="AT14" s="3">
        <f t="shared" si="7"/>
        <v>2.2169811320754715</v>
      </c>
      <c r="AU14" s="3">
        <f t="shared" si="8"/>
        <v>30.844621513944222</v>
      </c>
      <c r="AV14" s="3">
        <f t="shared" si="9"/>
        <v>81.827751196172258</v>
      </c>
      <c r="AW14" s="3">
        <f t="shared" si="10"/>
        <v>5.856459330143541</v>
      </c>
      <c r="AX14" s="3">
        <f t="shared" si="11"/>
        <v>22.245283018867923</v>
      </c>
      <c r="AY14" s="3">
        <f t="shared" si="12"/>
        <v>16.506024096385545</v>
      </c>
      <c r="AZ14" s="3">
        <f t="shared" si="13"/>
        <v>0.35406698564593303</v>
      </c>
      <c r="BA14" s="3">
        <f t="shared" si="14"/>
        <v>0.2487502975482028</v>
      </c>
      <c r="BB14" s="3">
        <f t="shared" si="15"/>
        <v>45.235849056603776</v>
      </c>
      <c r="BC14" s="33"/>
    </row>
    <row r="15" spans="1:55">
      <c r="D15" s="14"/>
      <c r="K15" s="27"/>
      <c r="L15" s="27"/>
      <c r="M15" s="36"/>
      <c r="AB15" s="12"/>
      <c r="AC15" s="12"/>
      <c r="AT15" s="3"/>
      <c r="AU15" s="3"/>
      <c r="AV15" s="3"/>
      <c r="AW15" s="3"/>
      <c r="AX15" s="3"/>
      <c r="AY15" s="3"/>
      <c r="AZ15" s="3"/>
      <c r="BA15" s="3"/>
      <c r="BB15" s="3"/>
      <c r="BC15" s="33"/>
    </row>
    <row r="16" spans="1:55">
      <c r="B16" s="14">
        <v>2002</v>
      </c>
      <c r="C16" s="1" t="s">
        <v>64</v>
      </c>
      <c r="D16" s="1" t="s">
        <v>65</v>
      </c>
      <c r="E16" s="1" t="s">
        <v>70</v>
      </c>
      <c r="F16" s="1" t="s">
        <v>35</v>
      </c>
      <c r="G16" s="14" t="s">
        <v>69</v>
      </c>
      <c r="I16" s="1" t="s">
        <v>71</v>
      </c>
      <c r="K16" s="27">
        <v>0.78900000000000003</v>
      </c>
      <c r="L16" s="27">
        <v>0.88</v>
      </c>
      <c r="M16" s="36"/>
      <c r="N16" s="5">
        <v>60</v>
      </c>
      <c r="O16" s="5"/>
      <c r="P16" s="5"/>
      <c r="Q16" s="5"/>
      <c r="R16" s="5"/>
      <c r="S16" s="5"/>
      <c r="T16" s="5"/>
      <c r="U16" s="5"/>
      <c r="V16" s="5"/>
      <c r="W16" s="40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>
        <v>3.48</v>
      </c>
      <c r="AR16" s="5"/>
      <c r="AT16" s="3"/>
      <c r="AU16" s="3"/>
      <c r="AV16" s="3"/>
      <c r="AW16" s="3"/>
      <c r="AX16" s="3"/>
      <c r="AY16" s="3"/>
      <c r="AZ16" s="3"/>
      <c r="BA16" s="3"/>
      <c r="BB16" s="3"/>
      <c r="BC16" s="33"/>
    </row>
    <row r="17" spans="2:55">
      <c r="B17" s="14">
        <v>2002</v>
      </c>
      <c r="C17" s="1" t="s">
        <v>64</v>
      </c>
      <c r="D17" s="1" t="s">
        <v>66</v>
      </c>
      <c r="E17" s="1" t="s">
        <v>70</v>
      </c>
      <c r="F17" s="1" t="s">
        <v>50</v>
      </c>
      <c r="G17" s="14" t="s">
        <v>69</v>
      </c>
      <c r="I17" s="1" t="s">
        <v>71</v>
      </c>
      <c r="K17" s="27">
        <v>0.93100000000000005</v>
      </c>
      <c r="L17" s="27">
        <v>0.82299999999999995</v>
      </c>
      <c r="M17" s="36"/>
      <c r="N17" s="5">
        <v>65.8</v>
      </c>
      <c r="O17" s="5"/>
      <c r="P17" s="5"/>
      <c r="Q17" s="5"/>
      <c r="R17" s="5"/>
      <c r="S17" s="5"/>
      <c r="T17" s="5"/>
      <c r="U17" s="5"/>
      <c r="V17" s="5"/>
      <c r="W17" s="40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>
        <v>3.01</v>
      </c>
      <c r="AR17" s="5"/>
      <c r="AT17" s="3"/>
      <c r="AU17" s="3"/>
      <c r="AV17" s="3"/>
      <c r="AW17" s="3"/>
      <c r="AX17" s="3"/>
      <c r="AY17" s="3"/>
      <c r="AZ17" s="3"/>
      <c r="BA17" s="3"/>
      <c r="BB17" s="3"/>
      <c r="BC17" s="33"/>
    </row>
    <row r="18" spans="2:55">
      <c r="B18" s="14">
        <v>2002</v>
      </c>
      <c r="C18" s="1" t="s">
        <v>64</v>
      </c>
      <c r="D18" s="1" t="s">
        <v>67</v>
      </c>
      <c r="E18" s="1" t="s">
        <v>70</v>
      </c>
      <c r="F18" s="1" t="s">
        <v>50</v>
      </c>
      <c r="G18" s="14" t="s">
        <v>69</v>
      </c>
      <c r="I18" s="1" t="s">
        <v>71</v>
      </c>
      <c r="K18" s="27">
        <v>0.93</v>
      </c>
      <c r="L18" s="27">
        <v>0.73</v>
      </c>
      <c r="M18" s="36"/>
      <c r="N18" s="5">
        <v>64</v>
      </c>
      <c r="O18" s="5"/>
      <c r="P18" s="5"/>
      <c r="Q18" s="5"/>
      <c r="R18" s="5"/>
      <c r="S18" s="5"/>
      <c r="T18" s="5"/>
      <c r="U18" s="5"/>
      <c r="V18" s="5"/>
      <c r="W18" s="40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>
        <v>11</v>
      </c>
      <c r="AR18" s="5"/>
      <c r="AT18" s="3"/>
      <c r="AU18" s="3"/>
      <c r="AV18" s="3"/>
      <c r="AW18" s="3"/>
      <c r="AX18" s="3"/>
      <c r="AY18" s="3"/>
      <c r="AZ18" s="3"/>
      <c r="BA18" s="3"/>
      <c r="BB18" s="3"/>
      <c r="BC18" s="33"/>
    </row>
    <row r="19" spans="2:55">
      <c r="B19" s="14">
        <v>2002</v>
      </c>
      <c r="C19" s="1" t="s">
        <v>64</v>
      </c>
      <c r="D19" s="1" t="s">
        <v>68</v>
      </c>
      <c r="E19" s="1" t="s">
        <v>70</v>
      </c>
      <c r="F19" s="1" t="s">
        <v>50</v>
      </c>
      <c r="G19" s="14" t="s">
        <v>69</v>
      </c>
      <c r="I19" s="1" t="s">
        <v>71</v>
      </c>
      <c r="K19" s="27">
        <v>0.90900000000000003</v>
      </c>
      <c r="L19" s="27">
        <v>0.66700000000000004</v>
      </c>
      <c r="M19" s="36"/>
      <c r="N19" s="5">
        <v>64.599999999999994</v>
      </c>
      <c r="O19" s="5"/>
      <c r="P19" s="5"/>
      <c r="Q19" s="5"/>
      <c r="R19" s="5"/>
      <c r="S19" s="5"/>
      <c r="T19" s="5"/>
      <c r="U19" s="5"/>
      <c r="V19" s="5"/>
      <c r="W19" s="40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>
        <v>7.61</v>
      </c>
      <c r="AR19" s="5"/>
      <c r="AT19" s="3"/>
      <c r="AU19" s="3"/>
      <c r="AV19" s="3"/>
      <c r="AW19" s="3"/>
      <c r="AX19" s="3"/>
      <c r="AY19" s="3"/>
      <c r="AZ19" s="3"/>
      <c r="BA19" s="3"/>
      <c r="BB19" s="3"/>
      <c r="BC19" s="33"/>
    </row>
    <row r="20" spans="2:55">
      <c r="K20" s="27"/>
      <c r="L20" s="27"/>
      <c r="M20" s="36"/>
      <c r="N20" s="5"/>
      <c r="O20" s="5"/>
      <c r="P20" s="5"/>
      <c r="Q20" s="5"/>
      <c r="R20" s="5"/>
      <c r="S20" s="5"/>
      <c r="T20" s="5"/>
      <c r="U20" s="5"/>
      <c r="V20" s="5"/>
      <c r="W20" s="40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T20" s="3"/>
      <c r="AU20" s="3"/>
      <c r="AV20" s="3"/>
      <c r="AW20" s="3"/>
      <c r="AX20" s="3"/>
      <c r="AY20" s="3"/>
      <c r="AZ20" s="3"/>
      <c r="BA20" s="3"/>
      <c r="BB20" s="3"/>
      <c r="BC20" s="33"/>
    </row>
    <row r="21" spans="2:55">
      <c r="B21" s="14">
        <v>2002</v>
      </c>
      <c r="C21" s="1" t="s">
        <v>89</v>
      </c>
      <c r="D21" s="1" t="s">
        <v>83</v>
      </c>
      <c r="E21" s="1" t="s">
        <v>82</v>
      </c>
      <c r="G21" s="14">
        <v>881</v>
      </c>
      <c r="H21" s="14" t="s">
        <v>195</v>
      </c>
      <c r="K21" s="27">
        <f>1/1.125</f>
        <v>0.88888888888888884</v>
      </c>
      <c r="L21" s="27">
        <v>1.22</v>
      </c>
      <c r="M21" s="36"/>
      <c r="N21" s="1">
        <v>51.49</v>
      </c>
      <c r="O21" s="1">
        <v>1.03</v>
      </c>
      <c r="P21" s="1">
        <v>15.92</v>
      </c>
      <c r="Q21" s="6">
        <v>9.48</v>
      </c>
      <c r="R21" s="6">
        <v>8.4</v>
      </c>
      <c r="S21" s="6">
        <v>0.14000000000000001</v>
      </c>
      <c r="T21" s="6">
        <v>1.62</v>
      </c>
      <c r="U21" s="6">
        <v>2.78</v>
      </c>
      <c r="V21" s="6">
        <v>0.43</v>
      </c>
      <c r="W21" s="41"/>
      <c r="X21" s="6">
        <v>27.1</v>
      </c>
      <c r="Y21" s="6">
        <v>372</v>
      </c>
      <c r="Z21" s="6">
        <v>136</v>
      </c>
      <c r="AA21" s="7">
        <v>42.2</v>
      </c>
      <c r="AB21" s="7">
        <v>791</v>
      </c>
      <c r="AC21" s="7">
        <v>21.4</v>
      </c>
      <c r="AD21" s="7">
        <v>157.19999999999999</v>
      </c>
      <c r="AE21" s="6">
        <v>19.2</v>
      </c>
      <c r="AF21" s="7">
        <v>701</v>
      </c>
      <c r="AG21" s="8">
        <v>40.9</v>
      </c>
      <c r="AH21" s="8">
        <v>84.8</v>
      </c>
      <c r="AI21" s="8">
        <v>38.5</v>
      </c>
      <c r="AJ21" s="8">
        <v>6.89</v>
      </c>
      <c r="AK21" s="8">
        <v>1.9</v>
      </c>
      <c r="AL21" s="8">
        <v>5.66</v>
      </c>
      <c r="AM21" s="8">
        <v>4.3099999999999996</v>
      </c>
      <c r="AN21" s="8">
        <v>1.79</v>
      </c>
      <c r="AO21" s="8">
        <v>0.27400000000000002</v>
      </c>
      <c r="AP21" s="8">
        <v>4.29</v>
      </c>
      <c r="AQ21" s="11">
        <v>6.87</v>
      </c>
      <c r="AR21" s="11">
        <v>2.4700000000000002</v>
      </c>
      <c r="AT21" s="3">
        <f t="shared" ref="AT21:AT25" si="16">AM21/AN21</f>
        <v>2.407821229050279</v>
      </c>
      <c r="AU21" s="3">
        <f t="shared" ref="AU21:AU25" si="17">AB21/AC21</f>
        <v>36.962616822429908</v>
      </c>
      <c r="AV21" s="3">
        <f t="shared" ref="AV21:AV25" si="18">AF21/AQ21</f>
        <v>102.03784570596798</v>
      </c>
      <c r="AW21" s="3">
        <f t="shared" ref="AW21:AW25" si="19">AA21/AQ21</f>
        <v>6.1426491994177583</v>
      </c>
      <c r="AX21" s="3">
        <f t="shared" ref="AX21:AX25" si="20">AG21/AN21</f>
        <v>22.849162011173185</v>
      </c>
      <c r="AY21" s="3">
        <f t="shared" ref="AY21:AY25" si="21">AH21/AP21</f>
        <v>19.766899766899765</v>
      </c>
      <c r="AZ21" s="3">
        <f t="shared" ref="AZ21:AZ25" si="22">AR21/AQ21</f>
        <v>0.35953420669577879</v>
      </c>
      <c r="BA21" s="3">
        <f t="shared" ref="BA21:BA25" si="23">AQ21/AI21</f>
        <v>0.17844155844155846</v>
      </c>
      <c r="BB21" s="3">
        <f t="shared" ref="BB21:BB25" si="24">AH21/AN21</f>
        <v>47.374301675977648</v>
      </c>
      <c r="BC21" s="33"/>
    </row>
    <row r="22" spans="2:55">
      <c r="B22" s="14">
        <v>2002</v>
      </c>
      <c r="C22" s="1" t="s">
        <v>88</v>
      </c>
      <c r="D22" s="1" t="s">
        <v>84</v>
      </c>
      <c r="E22" s="1" t="s">
        <v>90</v>
      </c>
      <c r="F22" s="1" t="s">
        <v>35</v>
      </c>
      <c r="G22" s="14" t="s">
        <v>91</v>
      </c>
      <c r="I22" s="1" t="s">
        <v>93</v>
      </c>
      <c r="K22" s="27">
        <f>1/1.171</f>
        <v>0.85397096498719038</v>
      </c>
      <c r="L22" s="27">
        <v>1.25</v>
      </c>
      <c r="M22" s="36"/>
      <c r="N22" s="1">
        <v>52.54</v>
      </c>
      <c r="O22" s="3">
        <v>1.04</v>
      </c>
      <c r="P22" s="3">
        <v>17.190000000000001</v>
      </c>
      <c r="Q22" s="3">
        <v>9.19</v>
      </c>
      <c r="R22" s="3">
        <v>6.24</v>
      </c>
      <c r="S22" s="3">
        <v>0.14000000000000001</v>
      </c>
      <c r="T22" s="3">
        <v>1.47</v>
      </c>
      <c r="U22" s="3">
        <v>3.47</v>
      </c>
      <c r="V22" s="3">
        <v>0.4</v>
      </c>
      <c r="W22" s="33"/>
      <c r="X22" s="12">
        <v>26.4</v>
      </c>
      <c r="Y22" s="13">
        <v>142</v>
      </c>
      <c r="Z22" s="12">
        <v>58</v>
      </c>
      <c r="AA22" s="12">
        <v>28.7</v>
      </c>
      <c r="AB22" s="13">
        <v>825</v>
      </c>
      <c r="AC22" s="12">
        <v>21.8</v>
      </c>
      <c r="AD22" s="13">
        <v>142</v>
      </c>
      <c r="AE22" s="12">
        <v>13.1</v>
      </c>
      <c r="AF22" s="13">
        <v>670</v>
      </c>
      <c r="AG22" s="12">
        <v>33.299999999999997</v>
      </c>
      <c r="AH22" s="12">
        <v>67</v>
      </c>
      <c r="AI22" s="12">
        <v>30.3</v>
      </c>
      <c r="AJ22" s="8">
        <v>5.94</v>
      </c>
      <c r="AK22" s="8">
        <v>1.72</v>
      </c>
      <c r="AL22" s="8">
        <v>5.07</v>
      </c>
      <c r="AM22" s="8">
        <v>4.0199999999999996</v>
      </c>
      <c r="AN22" s="8">
        <v>1.79</v>
      </c>
      <c r="AO22" s="8">
        <v>0.27800000000000002</v>
      </c>
      <c r="AP22" s="8">
        <v>3.77</v>
      </c>
      <c r="AQ22" s="4">
        <v>4.8600000000000003</v>
      </c>
      <c r="AR22" s="4">
        <v>1.73</v>
      </c>
      <c r="AT22" s="3">
        <f t="shared" si="16"/>
        <v>2.2458100558659213</v>
      </c>
      <c r="AU22" s="3">
        <f t="shared" si="17"/>
        <v>37.844036697247702</v>
      </c>
      <c r="AV22" s="3">
        <f t="shared" si="18"/>
        <v>137.86008230452674</v>
      </c>
      <c r="AW22" s="3">
        <f t="shared" si="19"/>
        <v>5.905349794238683</v>
      </c>
      <c r="AX22" s="3">
        <f t="shared" si="20"/>
        <v>18.603351955307261</v>
      </c>
      <c r="AY22" s="3">
        <f t="shared" si="21"/>
        <v>17.77188328912467</v>
      </c>
      <c r="AZ22" s="3">
        <f t="shared" si="22"/>
        <v>0.3559670781893004</v>
      </c>
      <c r="BA22" s="3">
        <f t="shared" si="23"/>
        <v>0.1603960396039604</v>
      </c>
      <c r="BB22" s="3">
        <f t="shared" si="24"/>
        <v>37.430167597765362</v>
      </c>
      <c r="BC22" s="33"/>
    </row>
    <row r="23" spans="2:55">
      <c r="B23" s="14">
        <v>2002</v>
      </c>
      <c r="C23" s="1" t="s">
        <v>88</v>
      </c>
      <c r="D23" s="1" t="s">
        <v>85</v>
      </c>
      <c r="E23" s="1" t="s">
        <v>90</v>
      </c>
      <c r="F23" s="1" t="s">
        <v>51</v>
      </c>
      <c r="G23" s="14" t="s">
        <v>91</v>
      </c>
      <c r="I23" s="1" t="s">
        <v>93</v>
      </c>
      <c r="K23" s="27">
        <f>1/1.126</f>
        <v>0.88809946714031984</v>
      </c>
      <c r="L23" s="27">
        <v>1.07</v>
      </c>
      <c r="M23" s="36"/>
      <c r="N23" s="1">
        <v>51.73</v>
      </c>
      <c r="O23" s="1">
        <v>1.91</v>
      </c>
      <c r="P23" s="1">
        <v>15.91</v>
      </c>
      <c r="Q23" s="1">
        <v>8.93</v>
      </c>
      <c r="R23" s="1">
        <v>6.48</v>
      </c>
      <c r="S23" s="1">
        <v>0.14000000000000001</v>
      </c>
      <c r="T23" s="1">
        <v>1.0900000000000001</v>
      </c>
      <c r="U23" s="1">
        <v>3.6</v>
      </c>
      <c r="V23" s="1">
        <v>0.53</v>
      </c>
      <c r="X23" s="1">
        <v>21.6</v>
      </c>
      <c r="Y23" s="1">
        <v>186</v>
      </c>
      <c r="Z23" s="1">
        <v>102</v>
      </c>
      <c r="AA23" s="1">
        <v>22.2</v>
      </c>
      <c r="AB23" s="1">
        <v>874</v>
      </c>
      <c r="AC23" s="1">
        <v>25.6</v>
      </c>
      <c r="AD23" s="1">
        <v>195</v>
      </c>
      <c r="AE23" s="1">
        <v>35.799999999999997</v>
      </c>
      <c r="AF23" s="1">
        <v>524</v>
      </c>
      <c r="AG23" s="1">
        <v>42</v>
      </c>
      <c r="AH23" s="1">
        <v>82</v>
      </c>
      <c r="AI23" s="1">
        <v>38.1</v>
      </c>
      <c r="AJ23" s="8">
        <v>7.57</v>
      </c>
      <c r="AK23" s="8">
        <v>2.23</v>
      </c>
      <c r="AL23" s="8">
        <v>6.42</v>
      </c>
      <c r="AM23" s="8">
        <v>4.91</v>
      </c>
      <c r="AN23" s="8">
        <v>1.83</v>
      </c>
      <c r="AO23" s="8">
        <v>0.27500000000000002</v>
      </c>
      <c r="AP23" s="8">
        <v>3.16</v>
      </c>
      <c r="AQ23" s="1">
        <v>5.03</v>
      </c>
      <c r="AR23" s="1">
        <v>1.56</v>
      </c>
      <c r="AT23" s="3">
        <f t="shared" si="16"/>
        <v>2.6830601092896176</v>
      </c>
      <c r="AU23" s="3">
        <f t="shared" si="17"/>
        <v>34.140625</v>
      </c>
      <c r="AV23" s="3">
        <f t="shared" si="18"/>
        <v>104.17495029821073</v>
      </c>
      <c r="AW23" s="3">
        <f t="shared" si="19"/>
        <v>4.4135188866799204</v>
      </c>
      <c r="AX23" s="3">
        <f t="shared" si="20"/>
        <v>22.950819672131146</v>
      </c>
      <c r="AY23" s="3">
        <f t="shared" si="21"/>
        <v>25.949367088607595</v>
      </c>
      <c r="AZ23" s="3">
        <f t="shared" si="22"/>
        <v>0.31013916500994038</v>
      </c>
      <c r="BA23" s="3">
        <f t="shared" si="23"/>
        <v>0.13202099737532808</v>
      </c>
      <c r="BB23" s="3">
        <f t="shared" si="24"/>
        <v>44.808743169398909</v>
      </c>
      <c r="BC23" s="33"/>
    </row>
    <row r="24" spans="2:55">
      <c r="B24" s="14">
        <v>2002</v>
      </c>
      <c r="C24" s="1" t="s">
        <v>88</v>
      </c>
      <c r="D24" s="1" t="s">
        <v>86</v>
      </c>
      <c r="E24" s="1" t="s">
        <v>90</v>
      </c>
      <c r="F24" s="1" t="s">
        <v>35</v>
      </c>
      <c r="G24" s="14" t="s">
        <v>91</v>
      </c>
      <c r="I24" s="1" t="s">
        <v>93</v>
      </c>
      <c r="K24" s="27">
        <f>1/1.18</f>
        <v>0.84745762711864414</v>
      </c>
      <c r="L24" s="27">
        <v>1.19</v>
      </c>
      <c r="M24" s="36"/>
      <c r="N24" s="1">
        <v>52.31</v>
      </c>
      <c r="O24" s="1">
        <v>1.39</v>
      </c>
      <c r="P24" s="1">
        <v>16.82</v>
      </c>
      <c r="Q24" s="1">
        <v>9.44</v>
      </c>
      <c r="R24" s="1">
        <v>5.96</v>
      </c>
      <c r="S24" s="1">
        <v>0.14000000000000001</v>
      </c>
      <c r="T24" s="1">
        <v>1.46</v>
      </c>
      <c r="U24" s="1">
        <v>3.2</v>
      </c>
      <c r="V24" s="1">
        <v>0.52</v>
      </c>
      <c r="X24" s="1">
        <v>26.5</v>
      </c>
      <c r="Y24" s="1">
        <v>127</v>
      </c>
      <c r="Z24" s="1">
        <v>58</v>
      </c>
      <c r="AA24" s="1">
        <v>29.9</v>
      </c>
      <c r="AB24" s="1">
        <v>960</v>
      </c>
      <c r="AC24" s="1">
        <v>23.3</v>
      </c>
      <c r="AD24" s="1">
        <v>175</v>
      </c>
      <c r="AE24" s="1">
        <v>25.4</v>
      </c>
      <c r="AF24" s="1">
        <v>680</v>
      </c>
      <c r="AG24" s="1">
        <v>46.9</v>
      </c>
      <c r="AH24" s="1">
        <v>87</v>
      </c>
      <c r="AI24" s="1">
        <v>39.9</v>
      </c>
      <c r="AJ24" s="8">
        <v>6.93</v>
      </c>
      <c r="AK24" s="8">
        <v>2.02</v>
      </c>
      <c r="AL24" s="8">
        <v>6.42</v>
      </c>
      <c r="AM24" s="8">
        <v>4.3600000000000003</v>
      </c>
      <c r="AN24" s="8">
        <v>1.75</v>
      </c>
      <c r="AO24" s="8">
        <v>0.26700000000000002</v>
      </c>
      <c r="AP24" s="8">
        <v>4.05</v>
      </c>
      <c r="AQ24" s="1">
        <v>5.49</v>
      </c>
      <c r="AR24" s="1">
        <v>1.84</v>
      </c>
      <c r="AT24" s="3">
        <f t="shared" si="16"/>
        <v>2.4914285714285715</v>
      </c>
      <c r="AU24" s="3">
        <f t="shared" si="17"/>
        <v>41.201716738197426</v>
      </c>
      <c r="AV24" s="3">
        <f t="shared" si="18"/>
        <v>123.8615664845173</v>
      </c>
      <c r="AW24" s="3">
        <f t="shared" si="19"/>
        <v>5.4462659380692164</v>
      </c>
      <c r="AX24" s="3">
        <f t="shared" si="20"/>
        <v>26.8</v>
      </c>
      <c r="AY24" s="3">
        <f t="shared" si="21"/>
        <v>21.481481481481481</v>
      </c>
      <c r="AZ24" s="3">
        <f t="shared" si="22"/>
        <v>0.33515482695810567</v>
      </c>
      <c r="BA24" s="3">
        <f t="shared" si="23"/>
        <v>0.13759398496240602</v>
      </c>
      <c r="BB24" s="3">
        <f t="shared" si="24"/>
        <v>49.714285714285715</v>
      </c>
      <c r="BC24" s="33"/>
    </row>
    <row r="25" spans="2:55">
      <c r="B25" s="14">
        <v>2002</v>
      </c>
      <c r="C25" s="1" t="s">
        <v>89</v>
      </c>
      <c r="D25" s="1" t="s">
        <v>87</v>
      </c>
      <c r="E25" s="1" t="s">
        <v>92</v>
      </c>
      <c r="F25" s="1" t="s">
        <v>35</v>
      </c>
      <c r="G25" s="14">
        <v>1992</v>
      </c>
      <c r="K25" s="27">
        <f>1/1.069</f>
        <v>0.93545369504209541</v>
      </c>
      <c r="L25" s="27">
        <v>2.12</v>
      </c>
      <c r="M25" s="36"/>
      <c r="N25" s="1">
        <v>49.62</v>
      </c>
      <c r="O25" s="1">
        <v>0.76</v>
      </c>
      <c r="P25" s="1">
        <v>20.48</v>
      </c>
      <c r="Q25" s="1">
        <v>11.27</v>
      </c>
      <c r="R25" s="1">
        <v>3.92</v>
      </c>
      <c r="S25" s="1">
        <v>0.19</v>
      </c>
      <c r="T25" s="1">
        <v>0.49</v>
      </c>
      <c r="U25" s="1">
        <v>2.27</v>
      </c>
      <c r="V25" s="1">
        <v>0.13</v>
      </c>
      <c r="X25" s="1">
        <v>29.6</v>
      </c>
      <c r="Y25" s="1">
        <v>26</v>
      </c>
      <c r="Z25" s="1">
        <v>20</v>
      </c>
      <c r="AA25" s="1">
        <v>7.64</v>
      </c>
      <c r="AB25" s="1">
        <v>493</v>
      </c>
      <c r="AC25" s="1">
        <v>15.9</v>
      </c>
      <c r="AD25" s="1">
        <v>39</v>
      </c>
      <c r="AE25" s="1">
        <v>1.32</v>
      </c>
      <c r="AF25" s="1">
        <v>392</v>
      </c>
      <c r="AG25" s="1">
        <v>3.4</v>
      </c>
      <c r="AH25" s="1">
        <v>7.9</v>
      </c>
      <c r="AI25" s="1">
        <v>6.55</v>
      </c>
      <c r="AJ25" s="8">
        <v>1.96</v>
      </c>
      <c r="AK25" s="8">
        <v>0.8</v>
      </c>
      <c r="AL25" s="8">
        <v>2.5299999999999998</v>
      </c>
      <c r="AM25" s="8">
        <v>2.65</v>
      </c>
      <c r="AN25" s="8">
        <v>1.58</v>
      </c>
      <c r="AO25" s="8">
        <v>0.251</v>
      </c>
      <c r="AP25" s="8">
        <v>1.83</v>
      </c>
      <c r="AQ25" s="8">
        <v>0.38</v>
      </c>
      <c r="AR25" s="8">
        <v>0.31</v>
      </c>
      <c r="AT25" s="3">
        <f t="shared" si="16"/>
        <v>1.6772151898734176</v>
      </c>
      <c r="AU25" s="3">
        <f t="shared" si="17"/>
        <v>31.0062893081761</v>
      </c>
      <c r="AV25" s="3">
        <f t="shared" si="18"/>
        <v>1031.578947368421</v>
      </c>
      <c r="AW25" s="3">
        <f t="shared" si="19"/>
        <v>20.105263157894736</v>
      </c>
      <c r="AX25" s="3">
        <f t="shared" si="20"/>
        <v>2.1518987341772151</v>
      </c>
      <c r="AY25" s="3">
        <f t="shared" si="21"/>
        <v>4.3169398907103824</v>
      </c>
      <c r="AZ25" s="3">
        <f t="shared" si="22"/>
        <v>0.81578947368421051</v>
      </c>
      <c r="BA25" s="3">
        <f t="shared" si="23"/>
        <v>5.8015267175572524E-2</v>
      </c>
      <c r="BB25" s="3">
        <f t="shared" si="24"/>
        <v>5</v>
      </c>
      <c r="BC25" s="33"/>
    </row>
    <row r="26" spans="2:55">
      <c r="K26" s="27"/>
      <c r="AT26" s="3"/>
      <c r="AU26" s="3"/>
      <c r="AV26" s="3"/>
      <c r="AW26" s="3"/>
      <c r="AX26" s="3"/>
      <c r="AY26" s="3"/>
      <c r="AZ26" s="3"/>
      <c r="BA26" s="3"/>
      <c r="BB26" s="3"/>
      <c r="BC26" s="33"/>
    </row>
    <row r="27" spans="2:55">
      <c r="B27" s="14">
        <v>2003</v>
      </c>
      <c r="C27" s="1" t="s">
        <v>32</v>
      </c>
      <c r="D27" s="1" t="s">
        <v>33</v>
      </c>
      <c r="E27" s="1" t="s">
        <v>34</v>
      </c>
      <c r="F27" s="1" t="s">
        <v>35</v>
      </c>
      <c r="G27" s="14">
        <v>1912</v>
      </c>
      <c r="I27" s="1" t="s">
        <v>53</v>
      </c>
      <c r="K27" s="27">
        <v>0.997</v>
      </c>
      <c r="L27" s="27">
        <v>1.3819999999999999</v>
      </c>
      <c r="M27" s="36"/>
      <c r="N27" s="5">
        <v>61.83</v>
      </c>
      <c r="O27" s="5">
        <v>0.68</v>
      </c>
      <c r="P27" s="5">
        <v>16.37</v>
      </c>
      <c r="Q27" s="5">
        <v>5.97</v>
      </c>
      <c r="R27" s="5">
        <v>2.6</v>
      </c>
      <c r="S27" s="5">
        <v>0.11</v>
      </c>
      <c r="T27" s="5">
        <v>1.56</v>
      </c>
      <c r="U27" s="5">
        <v>3.71</v>
      </c>
      <c r="V27" s="5">
        <v>0.13</v>
      </c>
      <c r="W27" s="40"/>
      <c r="X27" s="5">
        <v>20.8</v>
      </c>
      <c r="Y27" s="5">
        <v>23.7</v>
      </c>
      <c r="Z27" s="5">
        <v>6.1</v>
      </c>
      <c r="AA27" s="5">
        <v>33.5</v>
      </c>
      <c r="AB27" s="5">
        <v>283</v>
      </c>
      <c r="AC27" s="5">
        <v>30.2</v>
      </c>
      <c r="AD27" s="5">
        <v>160.80000000000001</v>
      </c>
      <c r="AE27" s="5">
        <v>3.81</v>
      </c>
      <c r="AF27" s="5">
        <v>529</v>
      </c>
      <c r="AG27" s="5">
        <v>11.75</v>
      </c>
      <c r="AH27" s="5">
        <v>25.85</v>
      </c>
      <c r="AI27" s="5">
        <v>16.829999999999998</v>
      </c>
      <c r="AJ27" s="5">
        <v>4.1500000000000004</v>
      </c>
      <c r="AK27" s="5">
        <v>1.1599999999999999</v>
      </c>
      <c r="AL27" s="5">
        <v>4.5999999999999996</v>
      </c>
      <c r="AM27" s="5">
        <v>4.84</v>
      </c>
      <c r="AN27" s="5">
        <v>3.11</v>
      </c>
      <c r="AO27" s="5">
        <v>0.51</v>
      </c>
      <c r="AP27" s="5">
        <v>7.59</v>
      </c>
      <c r="AQ27" s="5">
        <v>3.5</v>
      </c>
      <c r="AR27" s="5">
        <v>1.56</v>
      </c>
      <c r="AT27" s="3">
        <f t="shared" ref="AT27:AT54" si="25">AM27/AN27</f>
        <v>1.5562700964630225</v>
      </c>
      <c r="AU27" s="3">
        <f t="shared" ref="AU27:AU54" si="26">AB27/AC27</f>
        <v>9.370860927152318</v>
      </c>
      <c r="AV27" s="3">
        <f t="shared" ref="AV27:AV54" si="27">AF27/AQ27</f>
        <v>151.14285714285714</v>
      </c>
      <c r="AW27" s="3">
        <f t="shared" ref="AW27:AW54" si="28">AA27/AQ27</f>
        <v>9.5714285714285712</v>
      </c>
      <c r="AX27" s="3">
        <f t="shared" ref="AX27:AX54" si="29">AG27/AN27</f>
        <v>3.7781350482315115</v>
      </c>
      <c r="AY27" s="3">
        <f t="shared" ref="AY27:AY47" si="30">AH27/AP27</f>
        <v>3.4057971014492758</v>
      </c>
      <c r="AZ27" s="3">
        <f t="shared" ref="AZ27:AZ54" si="31">AR27/AQ27</f>
        <v>0.44571428571428573</v>
      </c>
      <c r="BA27" s="3">
        <f t="shared" ref="BA27:BA54" si="32">AQ27/AI27</f>
        <v>0.20796197266785504</v>
      </c>
      <c r="BB27" s="3">
        <f t="shared" ref="BB27:BB54" si="33">AH27/AN27</f>
        <v>8.3118971061093259</v>
      </c>
      <c r="BC27" s="33"/>
    </row>
    <row r="28" spans="2:55">
      <c r="B28" s="14">
        <v>2003</v>
      </c>
      <c r="C28" s="1" t="s">
        <v>32</v>
      </c>
      <c r="D28" s="1" t="s">
        <v>33</v>
      </c>
      <c r="E28" s="1" t="s">
        <v>34</v>
      </c>
      <c r="F28" s="1" t="s">
        <v>35</v>
      </c>
      <c r="G28" s="14">
        <v>1912</v>
      </c>
      <c r="I28" s="1" t="s">
        <v>53</v>
      </c>
      <c r="K28" s="27">
        <v>0.99199999999999999</v>
      </c>
      <c r="L28" s="27">
        <v>1.385</v>
      </c>
      <c r="M28" s="36"/>
      <c r="N28" s="5">
        <v>61.83</v>
      </c>
      <c r="O28" s="5">
        <v>0.68</v>
      </c>
      <c r="P28" s="5">
        <v>16.37</v>
      </c>
      <c r="Q28" s="5">
        <v>5.97</v>
      </c>
      <c r="R28" s="5">
        <v>2.6</v>
      </c>
      <c r="S28" s="5">
        <v>0.11</v>
      </c>
      <c r="T28" s="5">
        <v>1.56</v>
      </c>
      <c r="U28" s="5">
        <v>3.71</v>
      </c>
      <c r="V28" s="5">
        <v>0.13</v>
      </c>
      <c r="W28" s="40"/>
      <c r="X28" s="5">
        <v>20.8</v>
      </c>
      <c r="Y28" s="5">
        <v>23.7</v>
      </c>
      <c r="Z28" s="5">
        <v>6.1</v>
      </c>
      <c r="AA28" s="5">
        <v>33.5</v>
      </c>
      <c r="AB28" s="5">
        <v>283</v>
      </c>
      <c r="AC28" s="5">
        <v>30.2</v>
      </c>
      <c r="AD28" s="5">
        <v>160.80000000000001</v>
      </c>
      <c r="AE28" s="5">
        <v>3.81</v>
      </c>
      <c r="AF28" s="5">
        <v>529</v>
      </c>
      <c r="AG28" s="5">
        <v>11.75</v>
      </c>
      <c r="AH28" s="5">
        <v>25.85</v>
      </c>
      <c r="AI28" s="5">
        <v>16.829999999999998</v>
      </c>
      <c r="AJ28" s="5">
        <v>4.1500000000000004</v>
      </c>
      <c r="AK28" s="5">
        <v>1.1599999999999999</v>
      </c>
      <c r="AL28" s="5">
        <v>4.5999999999999996</v>
      </c>
      <c r="AM28" s="5">
        <v>4.84</v>
      </c>
      <c r="AN28" s="5">
        <v>3.11</v>
      </c>
      <c r="AO28" s="5">
        <v>0.51</v>
      </c>
      <c r="AP28" s="5">
        <v>7.59</v>
      </c>
      <c r="AQ28" s="5">
        <v>3.5</v>
      </c>
      <c r="AR28" s="5">
        <v>1.56</v>
      </c>
      <c r="AT28" s="3">
        <f t="shared" si="25"/>
        <v>1.5562700964630225</v>
      </c>
      <c r="AU28" s="3">
        <f t="shared" si="26"/>
        <v>9.370860927152318</v>
      </c>
      <c r="AV28" s="3">
        <f t="shared" si="27"/>
        <v>151.14285714285714</v>
      </c>
      <c r="AW28" s="3">
        <f t="shared" si="28"/>
        <v>9.5714285714285712</v>
      </c>
      <c r="AX28" s="3">
        <f t="shared" si="29"/>
        <v>3.7781350482315115</v>
      </c>
      <c r="AY28" s="3">
        <f t="shared" si="30"/>
        <v>3.4057971014492758</v>
      </c>
      <c r="AZ28" s="3">
        <f t="shared" si="31"/>
        <v>0.44571428571428573</v>
      </c>
      <c r="BA28" s="3">
        <f t="shared" si="32"/>
        <v>0.20796197266785504</v>
      </c>
      <c r="BB28" s="3">
        <f t="shared" si="33"/>
        <v>8.3118971061093259</v>
      </c>
      <c r="BC28" s="33"/>
    </row>
    <row r="29" spans="2:55">
      <c r="B29" s="14">
        <v>2003</v>
      </c>
      <c r="C29" s="1" t="s">
        <v>32</v>
      </c>
      <c r="D29" s="1" t="s">
        <v>36</v>
      </c>
      <c r="E29" s="1" t="s">
        <v>34</v>
      </c>
      <c r="F29" s="1" t="s">
        <v>41</v>
      </c>
      <c r="G29" s="14">
        <v>1912</v>
      </c>
      <c r="I29" s="1" t="s">
        <v>52</v>
      </c>
      <c r="K29" s="27">
        <v>0.98699999999999999</v>
      </c>
      <c r="L29" s="27">
        <v>1.44</v>
      </c>
      <c r="M29" s="36"/>
      <c r="N29" s="5">
        <v>75.489999999999995</v>
      </c>
      <c r="O29" s="5">
        <v>0.15</v>
      </c>
      <c r="P29" s="5">
        <v>12.13</v>
      </c>
      <c r="Q29" s="5">
        <v>0.77</v>
      </c>
      <c r="R29" s="5">
        <v>0.08</v>
      </c>
      <c r="S29" s="5">
        <v>0.03</v>
      </c>
      <c r="T29" s="5">
        <v>3.09</v>
      </c>
      <c r="U29" s="5">
        <v>3.36</v>
      </c>
      <c r="V29" s="5">
        <v>0.01</v>
      </c>
      <c r="W29" s="40"/>
      <c r="X29" s="5">
        <v>7.5</v>
      </c>
      <c r="Y29" s="5">
        <v>1.6</v>
      </c>
      <c r="Z29" s="5">
        <v>1.3</v>
      </c>
      <c r="AA29" s="5">
        <v>63.1</v>
      </c>
      <c r="AB29" s="5">
        <v>65</v>
      </c>
      <c r="AC29" s="5">
        <v>15.7</v>
      </c>
      <c r="AD29" s="5">
        <v>183.3</v>
      </c>
      <c r="AE29" s="5">
        <v>5.43</v>
      </c>
      <c r="AF29" s="5">
        <v>976</v>
      </c>
      <c r="AG29" s="5">
        <v>18.489999999999998</v>
      </c>
      <c r="AH29" s="5">
        <v>39.61</v>
      </c>
      <c r="AI29" s="5">
        <v>23.99</v>
      </c>
      <c r="AJ29" s="5">
        <v>5.81</v>
      </c>
      <c r="AK29" s="5">
        <v>0.88</v>
      </c>
      <c r="AL29" s="5">
        <v>6.29</v>
      </c>
      <c r="AM29" s="5">
        <v>7</v>
      </c>
      <c r="AN29" s="5">
        <v>1.26</v>
      </c>
      <c r="AO29" s="5">
        <v>0.78</v>
      </c>
      <c r="AP29" s="5">
        <v>13.25</v>
      </c>
      <c r="AQ29" s="5">
        <v>5.57</v>
      </c>
      <c r="AR29" s="5">
        <v>2.6</v>
      </c>
      <c r="AT29" s="3">
        <f t="shared" si="25"/>
        <v>5.5555555555555554</v>
      </c>
      <c r="AU29" s="3">
        <f t="shared" si="26"/>
        <v>4.1401273885350323</v>
      </c>
      <c r="AV29" s="3">
        <f t="shared" si="27"/>
        <v>175.22441651705566</v>
      </c>
      <c r="AW29" s="3">
        <f t="shared" si="28"/>
        <v>11.328545780969479</v>
      </c>
      <c r="AX29" s="3">
        <f t="shared" si="29"/>
        <v>14.674603174603174</v>
      </c>
      <c r="AY29" s="3">
        <f t="shared" si="30"/>
        <v>2.989433962264151</v>
      </c>
      <c r="AZ29" s="3">
        <f t="shared" si="31"/>
        <v>0.46678635547576303</v>
      </c>
      <c r="BA29" s="3">
        <f t="shared" si="32"/>
        <v>0.23218007503126306</v>
      </c>
      <c r="BB29" s="3">
        <f t="shared" si="33"/>
        <v>31.436507936507937</v>
      </c>
      <c r="BC29" s="33"/>
    </row>
    <row r="30" spans="2:55">
      <c r="B30" s="14">
        <v>2003</v>
      </c>
      <c r="C30" s="1" t="s">
        <v>32</v>
      </c>
      <c r="D30" s="1" t="s">
        <v>37</v>
      </c>
      <c r="E30" s="1" t="s">
        <v>34</v>
      </c>
      <c r="F30" s="1" t="s">
        <v>41</v>
      </c>
      <c r="G30" s="14">
        <v>1912</v>
      </c>
      <c r="I30" s="1" t="s">
        <v>52</v>
      </c>
      <c r="K30" s="27">
        <v>0.99099999999999999</v>
      </c>
      <c r="L30" s="27">
        <v>1.4430000000000001</v>
      </c>
      <c r="M30" s="36"/>
      <c r="N30" s="5">
        <v>73.77</v>
      </c>
      <c r="O30" s="5">
        <v>0.23</v>
      </c>
      <c r="P30" s="5">
        <v>14.35</v>
      </c>
      <c r="Q30" s="5">
        <v>1.06</v>
      </c>
      <c r="R30" s="5">
        <v>0.28000000000000003</v>
      </c>
      <c r="S30" s="5">
        <v>0.05</v>
      </c>
      <c r="T30" s="5">
        <v>3.37</v>
      </c>
      <c r="U30" s="5">
        <v>4.5599999999999996</v>
      </c>
      <c r="V30" s="5">
        <v>0.04</v>
      </c>
      <c r="W30" s="40"/>
      <c r="X30" s="5">
        <v>8.1999999999999993</v>
      </c>
      <c r="Y30" s="5">
        <v>1.3</v>
      </c>
      <c r="Z30" s="5">
        <v>2.5</v>
      </c>
      <c r="AA30" s="5">
        <v>63.6</v>
      </c>
      <c r="AB30" s="5">
        <v>75</v>
      </c>
      <c r="AC30" s="5">
        <v>45</v>
      </c>
      <c r="AD30" s="5">
        <v>178.7</v>
      </c>
      <c r="AE30" s="5">
        <v>5.19</v>
      </c>
      <c r="AF30" s="5">
        <v>947</v>
      </c>
      <c r="AG30" s="5">
        <v>18.399999999999999</v>
      </c>
      <c r="AH30" s="5">
        <v>40.74</v>
      </c>
      <c r="AI30" s="5">
        <v>23.85</v>
      </c>
      <c r="AJ30" s="5">
        <v>5.78</v>
      </c>
      <c r="AK30" s="5">
        <v>1.02</v>
      </c>
      <c r="AL30" s="5">
        <v>6.3</v>
      </c>
      <c r="AM30" s="5">
        <v>6.84</v>
      </c>
      <c r="AN30" s="5">
        <v>4.67</v>
      </c>
      <c r="AO30" s="5">
        <v>0.75</v>
      </c>
      <c r="AP30" s="5">
        <v>13.29</v>
      </c>
      <c r="AQ30" s="5">
        <v>5.54</v>
      </c>
      <c r="AR30" s="5">
        <v>2.57</v>
      </c>
      <c r="AT30" s="3">
        <f t="shared" si="25"/>
        <v>1.4646680942184154</v>
      </c>
      <c r="AU30" s="3">
        <f t="shared" si="26"/>
        <v>1.6666666666666667</v>
      </c>
      <c r="AV30" s="3">
        <f t="shared" si="27"/>
        <v>170.93862815884475</v>
      </c>
      <c r="AW30" s="3">
        <f t="shared" si="28"/>
        <v>11.48014440433213</v>
      </c>
      <c r="AX30" s="3">
        <f t="shared" si="29"/>
        <v>3.9400428265524621</v>
      </c>
      <c r="AY30" s="3">
        <f t="shared" si="30"/>
        <v>3.0654627539503387</v>
      </c>
      <c r="AZ30" s="3">
        <f t="shared" si="31"/>
        <v>0.46389891696750901</v>
      </c>
      <c r="BA30" s="3">
        <f t="shared" si="32"/>
        <v>0.23228511530398321</v>
      </c>
      <c r="BB30" s="3">
        <f t="shared" si="33"/>
        <v>8.7237687366167034</v>
      </c>
      <c r="BC30" s="33"/>
    </row>
    <row r="31" spans="2:55">
      <c r="B31" s="14">
        <v>2003</v>
      </c>
      <c r="C31" s="1" t="s">
        <v>32</v>
      </c>
      <c r="D31" s="1" t="s">
        <v>39</v>
      </c>
      <c r="E31" s="1" t="s">
        <v>34</v>
      </c>
      <c r="F31" s="1" t="s">
        <v>50</v>
      </c>
      <c r="G31" s="14" t="s">
        <v>49</v>
      </c>
      <c r="I31" s="1" t="s">
        <v>53</v>
      </c>
      <c r="K31" s="27">
        <v>0.95899999999999996</v>
      </c>
      <c r="L31" s="27">
        <v>1.373</v>
      </c>
      <c r="M31" s="36"/>
      <c r="N31" s="5">
        <v>64.400000000000006</v>
      </c>
      <c r="O31" s="5">
        <v>0.63</v>
      </c>
      <c r="P31" s="5">
        <v>16.13</v>
      </c>
      <c r="Q31" s="5">
        <v>5.51</v>
      </c>
      <c r="R31" s="5">
        <v>2.42</v>
      </c>
      <c r="S31" s="5">
        <v>0.11</v>
      </c>
      <c r="T31" s="5">
        <v>1.51</v>
      </c>
      <c r="U31" s="5">
        <v>3.95</v>
      </c>
      <c r="V31" s="5">
        <v>0.11</v>
      </c>
      <c r="W31" s="40"/>
      <c r="X31" s="5">
        <v>18.7</v>
      </c>
      <c r="Y31" s="5">
        <v>21.4</v>
      </c>
      <c r="Z31" s="5">
        <v>6.1</v>
      </c>
      <c r="AA31" s="5">
        <v>29.4</v>
      </c>
      <c r="AB31" s="5">
        <v>283</v>
      </c>
      <c r="AC31" s="5">
        <v>27.1</v>
      </c>
      <c r="AD31" s="5">
        <v>107.7</v>
      </c>
      <c r="AE31" s="5">
        <v>3.21</v>
      </c>
      <c r="AF31" s="5">
        <v>527</v>
      </c>
      <c r="AG31" s="5">
        <v>10.3</v>
      </c>
      <c r="AH31" s="5">
        <v>22.43</v>
      </c>
      <c r="AI31" s="5">
        <v>14.52</v>
      </c>
      <c r="AJ31" s="5">
        <v>3.62</v>
      </c>
      <c r="AK31" s="5">
        <v>1.04</v>
      </c>
      <c r="AL31" s="5">
        <v>4</v>
      </c>
      <c r="AM31" s="5">
        <v>4.21</v>
      </c>
      <c r="AN31" s="5">
        <v>2.7</v>
      </c>
      <c r="AO31" s="5">
        <v>0.43</v>
      </c>
      <c r="AP31" s="5">
        <v>5.53</v>
      </c>
      <c r="AQ31" s="5">
        <v>2.65</v>
      </c>
      <c r="AR31" s="5">
        <v>1.1299999999999999</v>
      </c>
      <c r="AT31" s="3">
        <f t="shared" si="25"/>
        <v>1.5592592592592591</v>
      </c>
      <c r="AU31" s="3">
        <f t="shared" si="26"/>
        <v>10.44280442804428</v>
      </c>
      <c r="AV31" s="3">
        <f t="shared" si="27"/>
        <v>198.8679245283019</v>
      </c>
      <c r="AW31" s="3">
        <f t="shared" si="28"/>
        <v>11.09433962264151</v>
      </c>
      <c r="AX31" s="3">
        <f t="shared" si="29"/>
        <v>3.8148148148148149</v>
      </c>
      <c r="AY31" s="3">
        <f t="shared" si="30"/>
        <v>4.0560578661844486</v>
      </c>
      <c r="AZ31" s="3">
        <f t="shared" si="31"/>
        <v>0.4264150943396226</v>
      </c>
      <c r="BA31" s="3">
        <f t="shared" si="32"/>
        <v>0.18250688705234161</v>
      </c>
      <c r="BB31" s="3">
        <f t="shared" si="33"/>
        <v>8.3074074074074069</v>
      </c>
      <c r="BC31" s="33"/>
    </row>
    <row r="32" spans="2:55">
      <c r="B32" s="14">
        <v>2003</v>
      </c>
      <c r="C32" s="1" t="s">
        <v>32</v>
      </c>
      <c r="D32" s="1" t="s">
        <v>40</v>
      </c>
      <c r="E32" s="1" t="s">
        <v>34</v>
      </c>
      <c r="F32" s="1" t="s">
        <v>50</v>
      </c>
      <c r="G32" s="14" t="s">
        <v>49</v>
      </c>
      <c r="I32" s="1" t="s">
        <v>53</v>
      </c>
      <c r="K32" s="27">
        <v>0.98399999999999999</v>
      </c>
      <c r="L32" s="27">
        <v>1.3879999999999999</v>
      </c>
      <c r="M32" s="36"/>
      <c r="N32" s="5">
        <v>64.760000000000005</v>
      </c>
      <c r="O32" s="5">
        <v>0.61</v>
      </c>
      <c r="P32" s="5">
        <v>16.18</v>
      </c>
      <c r="Q32" s="5">
        <v>5.17</v>
      </c>
      <c r="R32" s="5">
        <v>2.0699999999999998</v>
      </c>
      <c r="S32" s="5">
        <v>0.11</v>
      </c>
      <c r="T32" s="5">
        <v>1.58</v>
      </c>
      <c r="U32" s="5">
        <v>4.09</v>
      </c>
      <c r="V32" s="5">
        <v>0.13</v>
      </c>
      <c r="W32" s="40"/>
      <c r="X32" s="5">
        <v>16.3</v>
      </c>
      <c r="Y32" s="5">
        <v>7.7</v>
      </c>
      <c r="Z32" s="5">
        <v>5.2</v>
      </c>
      <c r="AA32" s="5">
        <v>29</v>
      </c>
      <c r="AB32" s="5">
        <v>304</v>
      </c>
      <c r="AC32" s="5">
        <v>25.2</v>
      </c>
      <c r="AD32" s="5">
        <v>82.5</v>
      </c>
      <c r="AE32" s="5">
        <v>3.23</v>
      </c>
      <c r="AF32" s="5">
        <v>531</v>
      </c>
      <c r="AG32" s="5">
        <v>10.95</v>
      </c>
      <c r="AH32" s="5">
        <v>24.16</v>
      </c>
      <c r="AI32" s="5">
        <v>15.33</v>
      </c>
      <c r="AJ32" s="5">
        <v>3.71</v>
      </c>
      <c r="AK32" s="5">
        <v>1.08</v>
      </c>
      <c r="AL32" s="5">
        <v>4.08</v>
      </c>
      <c r="AM32" s="5">
        <v>4.17</v>
      </c>
      <c r="AN32" s="5">
        <v>2.5</v>
      </c>
      <c r="AO32" s="5">
        <v>0.39</v>
      </c>
      <c r="AP32" s="5">
        <v>5.31</v>
      </c>
      <c r="AQ32" s="5">
        <v>2.37</v>
      </c>
      <c r="AR32" s="5">
        <v>1.05</v>
      </c>
      <c r="AT32" s="3">
        <f t="shared" si="25"/>
        <v>1.6679999999999999</v>
      </c>
      <c r="AU32" s="3">
        <f t="shared" si="26"/>
        <v>12.063492063492063</v>
      </c>
      <c r="AV32" s="3">
        <f t="shared" si="27"/>
        <v>224.0506329113924</v>
      </c>
      <c r="AW32" s="3">
        <f t="shared" si="28"/>
        <v>12.236286919831223</v>
      </c>
      <c r="AX32" s="3">
        <f t="shared" si="29"/>
        <v>4.38</v>
      </c>
      <c r="AY32" s="3">
        <f t="shared" si="30"/>
        <v>4.5499058380414317</v>
      </c>
      <c r="AZ32" s="3">
        <f t="shared" si="31"/>
        <v>0.44303797468354428</v>
      </c>
      <c r="BA32" s="3">
        <f t="shared" si="32"/>
        <v>0.15459882583170256</v>
      </c>
      <c r="BB32" s="3">
        <f t="shared" si="33"/>
        <v>9.6639999999999997</v>
      </c>
      <c r="BC32" s="33"/>
    </row>
    <row r="33" spans="2:55">
      <c r="B33" s="14">
        <v>2003</v>
      </c>
      <c r="C33" s="1" t="s">
        <v>32</v>
      </c>
      <c r="D33" s="1" t="s">
        <v>40</v>
      </c>
      <c r="E33" s="1" t="s">
        <v>34</v>
      </c>
      <c r="F33" s="1" t="s">
        <v>50</v>
      </c>
      <c r="G33" s="14" t="s">
        <v>49</v>
      </c>
      <c r="I33" s="1" t="s">
        <v>53</v>
      </c>
      <c r="K33" s="27">
        <v>0.98099999999999998</v>
      </c>
      <c r="L33" s="27">
        <v>1.391</v>
      </c>
      <c r="M33" s="36"/>
      <c r="N33" s="5">
        <v>64.760000000000005</v>
      </c>
      <c r="O33" s="5">
        <v>0.61</v>
      </c>
      <c r="P33" s="5">
        <v>16.18</v>
      </c>
      <c r="Q33" s="5">
        <v>5.17</v>
      </c>
      <c r="R33" s="5">
        <v>2.0699999999999998</v>
      </c>
      <c r="S33" s="5">
        <v>0.11</v>
      </c>
      <c r="T33" s="5">
        <v>1.58</v>
      </c>
      <c r="U33" s="5">
        <v>4.09</v>
      </c>
      <c r="V33" s="5">
        <v>0.13</v>
      </c>
      <c r="W33" s="40"/>
      <c r="X33" s="5">
        <v>16.3</v>
      </c>
      <c r="Y33" s="5">
        <v>7.7</v>
      </c>
      <c r="Z33" s="5">
        <v>5.2</v>
      </c>
      <c r="AA33" s="5">
        <v>29</v>
      </c>
      <c r="AB33" s="5">
        <v>304</v>
      </c>
      <c r="AC33" s="5">
        <v>25.2</v>
      </c>
      <c r="AD33" s="5">
        <v>82.5</v>
      </c>
      <c r="AE33" s="5">
        <v>3.23</v>
      </c>
      <c r="AF33" s="5">
        <v>531</v>
      </c>
      <c r="AG33" s="5">
        <v>10.95</v>
      </c>
      <c r="AH33" s="5">
        <v>24.16</v>
      </c>
      <c r="AI33" s="5">
        <v>15.33</v>
      </c>
      <c r="AJ33" s="5">
        <v>3.71</v>
      </c>
      <c r="AK33" s="5">
        <v>1.08</v>
      </c>
      <c r="AL33" s="5">
        <v>4.08</v>
      </c>
      <c r="AM33" s="5">
        <v>4.17</v>
      </c>
      <c r="AN33" s="5">
        <v>2.5</v>
      </c>
      <c r="AO33" s="5">
        <v>0.39</v>
      </c>
      <c r="AP33" s="5">
        <v>5.31</v>
      </c>
      <c r="AQ33" s="5">
        <v>2.37</v>
      </c>
      <c r="AR33" s="5">
        <v>1.05</v>
      </c>
      <c r="AT33" s="3">
        <f t="shared" si="25"/>
        <v>1.6679999999999999</v>
      </c>
      <c r="AU33" s="3">
        <f t="shared" si="26"/>
        <v>12.063492063492063</v>
      </c>
      <c r="AV33" s="3">
        <f t="shared" si="27"/>
        <v>224.0506329113924</v>
      </c>
      <c r="AW33" s="3">
        <f t="shared" si="28"/>
        <v>12.236286919831223</v>
      </c>
      <c r="AX33" s="3">
        <f t="shared" si="29"/>
        <v>4.38</v>
      </c>
      <c r="AY33" s="3">
        <f t="shared" si="30"/>
        <v>4.5499058380414317</v>
      </c>
      <c r="AZ33" s="3">
        <f t="shared" si="31"/>
        <v>0.44303797468354428</v>
      </c>
      <c r="BA33" s="3">
        <f t="shared" si="32"/>
        <v>0.15459882583170256</v>
      </c>
      <c r="BB33" s="3">
        <f t="shared" si="33"/>
        <v>9.6639999999999997</v>
      </c>
      <c r="BC33" s="33"/>
    </row>
    <row r="34" spans="2:55">
      <c r="K34" s="27"/>
      <c r="L34" s="27"/>
      <c r="M34" s="36"/>
      <c r="N34" s="5"/>
      <c r="O34" s="5"/>
      <c r="P34" s="5"/>
      <c r="Q34" s="5"/>
      <c r="R34" s="5"/>
      <c r="S34" s="5"/>
      <c r="T34" s="5"/>
      <c r="U34" s="5"/>
      <c r="V34" s="5"/>
      <c r="W34" s="40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T34" s="3"/>
      <c r="AU34" s="3"/>
      <c r="AV34" s="3"/>
      <c r="AW34" s="3"/>
      <c r="AX34" s="3"/>
      <c r="AY34" s="3"/>
      <c r="AZ34" s="3"/>
      <c r="BA34" s="3"/>
      <c r="BB34" s="3"/>
      <c r="BC34" s="33"/>
    </row>
    <row r="35" spans="2:55">
      <c r="B35" s="14">
        <v>2003</v>
      </c>
      <c r="C35" s="1" t="s">
        <v>32</v>
      </c>
      <c r="D35" s="1" t="s">
        <v>42</v>
      </c>
      <c r="E35" s="1" t="s">
        <v>43</v>
      </c>
      <c r="F35" s="1" t="s">
        <v>35</v>
      </c>
      <c r="G35" s="14">
        <v>7.7</v>
      </c>
      <c r="H35" s="14" t="s">
        <v>185</v>
      </c>
      <c r="I35" s="1" t="s">
        <v>53</v>
      </c>
      <c r="K35" s="27">
        <v>0.89</v>
      </c>
      <c r="L35" s="27">
        <v>1.3120000000000001</v>
      </c>
      <c r="M35" s="36"/>
      <c r="N35" s="5">
        <v>55.5</v>
      </c>
      <c r="O35" s="5">
        <v>1.03</v>
      </c>
      <c r="P35" s="5">
        <v>18.600000000000001</v>
      </c>
      <c r="Q35" s="5">
        <v>7.79</v>
      </c>
      <c r="R35" s="5">
        <v>3.37</v>
      </c>
      <c r="S35" s="5">
        <v>0.08</v>
      </c>
      <c r="T35" s="5">
        <v>1.03</v>
      </c>
      <c r="U35" s="5">
        <v>4.25</v>
      </c>
      <c r="V35" s="5">
        <v>0.43</v>
      </c>
      <c r="W35" s="40"/>
      <c r="X35" s="5">
        <v>15.6</v>
      </c>
      <c r="Y35" s="5">
        <v>23.6</v>
      </c>
      <c r="Z35" s="5">
        <v>25.2</v>
      </c>
      <c r="AA35" s="5">
        <v>16</v>
      </c>
      <c r="AB35" s="5">
        <v>1387</v>
      </c>
      <c r="AC35" s="5">
        <v>15.7</v>
      </c>
      <c r="AD35" s="5">
        <v>105.9</v>
      </c>
      <c r="AE35" s="5">
        <v>3.15</v>
      </c>
      <c r="AF35" s="5">
        <v>349</v>
      </c>
      <c r="AG35" s="5">
        <v>15.14</v>
      </c>
      <c r="AH35" s="5">
        <v>35.33</v>
      </c>
      <c r="AI35" s="5">
        <v>21.93</v>
      </c>
      <c r="AJ35" s="5">
        <v>4.22</v>
      </c>
      <c r="AK35" s="5">
        <v>1.41</v>
      </c>
      <c r="AL35" s="5">
        <v>3.75</v>
      </c>
      <c r="AM35" s="5">
        <v>2.99</v>
      </c>
      <c r="AN35" s="5">
        <v>1.26</v>
      </c>
      <c r="AO35" s="5">
        <v>0.19</v>
      </c>
      <c r="AP35" s="5">
        <v>5.39</v>
      </c>
      <c r="AQ35" s="5">
        <v>2.11</v>
      </c>
      <c r="AR35" s="5">
        <v>0.79</v>
      </c>
      <c r="AT35" s="3">
        <f t="shared" si="25"/>
        <v>2.373015873015873</v>
      </c>
      <c r="AU35" s="3">
        <f t="shared" si="26"/>
        <v>88.343949044585997</v>
      </c>
      <c r="AV35" s="3">
        <f t="shared" si="27"/>
        <v>165.40284360189574</v>
      </c>
      <c r="AW35" s="3">
        <f t="shared" si="28"/>
        <v>7.5829383886255926</v>
      </c>
      <c r="AX35" s="3">
        <f t="shared" si="29"/>
        <v>12.015873015873016</v>
      </c>
      <c r="AY35" s="3">
        <f t="shared" si="30"/>
        <v>6.5547309833024121</v>
      </c>
      <c r="AZ35" s="3">
        <f t="shared" si="31"/>
        <v>0.37440758293838866</v>
      </c>
      <c r="BA35" s="3">
        <f t="shared" si="32"/>
        <v>9.6215230278157773E-2</v>
      </c>
      <c r="BB35" s="3">
        <f t="shared" si="33"/>
        <v>28.039682539682538</v>
      </c>
      <c r="BC35" s="33"/>
    </row>
    <row r="36" spans="2:55">
      <c r="B36" s="14">
        <v>2003</v>
      </c>
      <c r="C36" s="1" t="s">
        <v>32</v>
      </c>
      <c r="D36" s="1" t="s">
        <v>44</v>
      </c>
      <c r="E36" s="1" t="s">
        <v>48</v>
      </c>
      <c r="F36" s="1" t="s">
        <v>51</v>
      </c>
      <c r="G36" s="14">
        <v>12.7</v>
      </c>
      <c r="H36" s="14" t="s">
        <v>185</v>
      </c>
      <c r="I36" s="1" t="s">
        <v>54</v>
      </c>
      <c r="K36" s="27">
        <v>0.99099999999999999</v>
      </c>
      <c r="L36" s="27">
        <v>1.163</v>
      </c>
      <c r="M36" s="36"/>
      <c r="N36" s="5">
        <v>47.59</v>
      </c>
      <c r="O36" s="5">
        <v>0.56999999999999995</v>
      </c>
      <c r="P36" s="5">
        <v>18.3</v>
      </c>
      <c r="Q36" s="5">
        <v>11.71</v>
      </c>
      <c r="R36" s="5">
        <v>10.62</v>
      </c>
      <c r="S36" s="5">
        <v>0.13</v>
      </c>
      <c r="T36" s="5">
        <v>7.0000000000000007E-2</v>
      </c>
      <c r="U36" s="5">
        <v>2.2200000000000002</v>
      </c>
      <c r="V36" s="5">
        <v>0.05</v>
      </c>
      <c r="W36" s="40"/>
      <c r="X36" s="5">
        <v>32.6</v>
      </c>
      <c r="Y36" s="5">
        <v>163.6</v>
      </c>
      <c r="Z36" s="5">
        <v>221.9</v>
      </c>
      <c r="AA36" s="5">
        <v>2.1</v>
      </c>
      <c r="AB36" s="5">
        <v>175</v>
      </c>
      <c r="AC36" s="5">
        <v>16.600000000000001</v>
      </c>
      <c r="AD36" s="5">
        <v>39.1</v>
      </c>
      <c r="AE36" s="5">
        <v>0.64</v>
      </c>
      <c r="AF36" s="5">
        <v>23.2</v>
      </c>
      <c r="AG36" s="5">
        <v>1.35</v>
      </c>
      <c r="AH36" s="5">
        <v>4.0999999999999996</v>
      </c>
      <c r="AI36" s="5">
        <v>3.61</v>
      </c>
      <c r="AJ36" s="5">
        <v>1.31</v>
      </c>
      <c r="AK36" s="5">
        <v>0.56999999999999995</v>
      </c>
      <c r="AL36" s="5">
        <v>1.94</v>
      </c>
      <c r="AM36" s="5">
        <v>2.4700000000000002</v>
      </c>
      <c r="AN36" s="5">
        <v>1.74</v>
      </c>
      <c r="AO36" s="5">
        <v>0.27</v>
      </c>
      <c r="AP36" s="5"/>
      <c r="AQ36" s="5">
        <v>0.18</v>
      </c>
      <c r="AR36" s="5">
        <v>7.0000000000000007E-2</v>
      </c>
      <c r="AT36" s="3">
        <f t="shared" si="25"/>
        <v>1.4195402298850577</v>
      </c>
      <c r="AU36" s="3">
        <f t="shared" si="26"/>
        <v>10.542168674698795</v>
      </c>
      <c r="AV36" s="3">
        <f t="shared" si="27"/>
        <v>128.88888888888889</v>
      </c>
      <c r="AW36" s="3">
        <f t="shared" si="28"/>
        <v>11.666666666666668</v>
      </c>
      <c r="AX36" s="3">
        <f t="shared" si="29"/>
        <v>0.77586206896551735</v>
      </c>
      <c r="AY36" s="3"/>
      <c r="AZ36" s="3">
        <f t="shared" si="31"/>
        <v>0.38888888888888895</v>
      </c>
      <c r="BA36" s="3">
        <f t="shared" si="32"/>
        <v>4.9861495844875349E-2</v>
      </c>
      <c r="BB36" s="3">
        <f t="shared" si="33"/>
        <v>2.3563218390804597</v>
      </c>
      <c r="BC36" s="33"/>
    </row>
    <row r="37" spans="2:55">
      <c r="B37" s="14">
        <v>2003</v>
      </c>
      <c r="C37" s="1" t="s">
        <v>32</v>
      </c>
      <c r="D37" s="1" t="s">
        <v>45</v>
      </c>
      <c r="E37" s="1" t="s">
        <v>48</v>
      </c>
      <c r="F37" s="1" t="s">
        <v>35</v>
      </c>
      <c r="G37" s="14">
        <v>800</v>
      </c>
      <c r="H37" s="14" t="s">
        <v>195</v>
      </c>
      <c r="I37" s="1" t="s">
        <v>54</v>
      </c>
      <c r="K37" s="27">
        <v>0.95199999999999996</v>
      </c>
      <c r="L37" s="27">
        <v>1.137</v>
      </c>
      <c r="M37" s="36"/>
      <c r="N37" s="5">
        <v>54.12</v>
      </c>
      <c r="O37" s="5">
        <v>0.91</v>
      </c>
      <c r="P37" s="5">
        <v>17.88</v>
      </c>
      <c r="Q37" s="5">
        <v>9.0299999999999994</v>
      </c>
      <c r="R37" s="5">
        <v>5.64</v>
      </c>
      <c r="S37" s="5">
        <v>0.12</v>
      </c>
      <c r="T37" s="5">
        <v>0.85</v>
      </c>
      <c r="U37" s="5">
        <v>3.38</v>
      </c>
      <c r="V37" s="5">
        <v>0.17</v>
      </c>
      <c r="W37" s="40"/>
      <c r="X37" s="5">
        <v>26.5</v>
      </c>
      <c r="Y37" s="5">
        <v>85.3</v>
      </c>
      <c r="Z37" s="5">
        <v>47.1</v>
      </c>
      <c r="AA37" s="5">
        <v>23.6</v>
      </c>
      <c r="AB37" s="5">
        <v>452</v>
      </c>
      <c r="AC37" s="5">
        <v>19.3</v>
      </c>
      <c r="AD37" s="5">
        <v>110.9</v>
      </c>
      <c r="AE37" s="5">
        <v>4.62</v>
      </c>
      <c r="AF37" s="5">
        <v>285</v>
      </c>
      <c r="AG37" s="5">
        <v>10.039999999999999</v>
      </c>
      <c r="AH37" s="5">
        <v>22.51</v>
      </c>
      <c r="AI37" s="5">
        <v>12.84</v>
      </c>
      <c r="AJ37" s="5">
        <v>3.13</v>
      </c>
      <c r="AK37" s="5">
        <v>1.04</v>
      </c>
      <c r="AL37" s="5">
        <v>3.36</v>
      </c>
      <c r="AM37" s="5">
        <v>3.32</v>
      </c>
      <c r="AN37" s="5">
        <v>1.9</v>
      </c>
      <c r="AO37" s="5">
        <v>0.28999999999999998</v>
      </c>
      <c r="AP37" s="5">
        <v>4.6399999999999997</v>
      </c>
      <c r="AQ37" s="5">
        <v>2.14</v>
      </c>
      <c r="AR37" s="5">
        <v>0.72</v>
      </c>
      <c r="AT37" s="3">
        <f t="shared" si="25"/>
        <v>1.7473684210526317</v>
      </c>
      <c r="AU37" s="3">
        <f t="shared" si="26"/>
        <v>23.419689119170982</v>
      </c>
      <c r="AV37" s="3">
        <f t="shared" si="27"/>
        <v>133.17757009345794</v>
      </c>
      <c r="AW37" s="3">
        <f t="shared" si="28"/>
        <v>11.028037383177571</v>
      </c>
      <c r="AX37" s="3">
        <f t="shared" si="29"/>
        <v>5.284210526315789</v>
      </c>
      <c r="AY37" s="3">
        <f t="shared" si="30"/>
        <v>4.8512931034482767</v>
      </c>
      <c r="AZ37" s="3">
        <f t="shared" si="31"/>
        <v>0.3364485981308411</v>
      </c>
      <c r="BA37" s="3">
        <f t="shared" si="32"/>
        <v>0.16666666666666669</v>
      </c>
      <c r="BB37" s="3">
        <f t="shared" si="33"/>
        <v>11.847368421052632</v>
      </c>
      <c r="BC37" s="33"/>
    </row>
    <row r="38" spans="2:55">
      <c r="B38" s="14">
        <v>2003</v>
      </c>
      <c r="C38" s="1" t="s">
        <v>32</v>
      </c>
      <c r="D38" s="1" t="s">
        <v>46</v>
      </c>
      <c r="E38" s="1" t="s">
        <v>48</v>
      </c>
      <c r="F38" s="1" t="s">
        <v>35</v>
      </c>
      <c r="G38" s="14">
        <v>800</v>
      </c>
      <c r="H38" s="14" t="s">
        <v>195</v>
      </c>
      <c r="I38" s="1" t="s">
        <v>54</v>
      </c>
      <c r="K38" s="27">
        <v>0.97</v>
      </c>
      <c r="L38" s="27">
        <v>1.165</v>
      </c>
      <c r="M38" s="36"/>
      <c r="N38" s="5">
        <v>57.22</v>
      </c>
      <c r="O38" s="5">
        <v>0.76</v>
      </c>
      <c r="P38" s="5">
        <v>17.190000000000001</v>
      </c>
      <c r="Q38" s="5">
        <v>7.37</v>
      </c>
      <c r="R38" s="5">
        <v>5.12</v>
      </c>
      <c r="S38" s="5">
        <v>0.11</v>
      </c>
      <c r="T38" s="5">
        <v>1.47</v>
      </c>
      <c r="U38" s="5">
        <v>3.48</v>
      </c>
      <c r="V38" s="5">
        <v>0.14000000000000001</v>
      </c>
      <c r="W38" s="40"/>
      <c r="X38" s="5">
        <v>20.6</v>
      </c>
      <c r="Y38" s="5">
        <v>65.099999999999994</v>
      </c>
      <c r="Z38" s="5">
        <v>72.3</v>
      </c>
      <c r="AA38" s="5">
        <v>44.4</v>
      </c>
      <c r="AB38" s="5">
        <v>422</v>
      </c>
      <c r="AC38" s="5">
        <v>18.5</v>
      </c>
      <c r="AD38" s="5">
        <v>129.19999999999999</v>
      </c>
      <c r="AE38" s="5">
        <v>5.18</v>
      </c>
      <c r="AF38" s="5">
        <v>382</v>
      </c>
      <c r="AG38" s="5">
        <v>12.25</v>
      </c>
      <c r="AH38" s="5">
        <v>26.35</v>
      </c>
      <c r="AI38" s="5">
        <v>13.63</v>
      </c>
      <c r="AJ38" s="5">
        <v>3.12</v>
      </c>
      <c r="AK38" s="5">
        <v>0.94</v>
      </c>
      <c r="AL38" s="5">
        <v>3.21</v>
      </c>
      <c r="AM38" s="5">
        <v>3.14</v>
      </c>
      <c r="AN38" s="5">
        <v>1.81</v>
      </c>
      <c r="AO38" s="5">
        <v>0.28000000000000003</v>
      </c>
      <c r="AP38" s="5">
        <v>7.15</v>
      </c>
      <c r="AQ38" s="5">
        <v>4.16</v>
      </c>
      <c r="AR38" s="5">
        <v>1.46</v>
      </c>
      <c r="AT38" s="3">
        <f t="shared" si="25"/>
        <v>1.7348066298342542</v>
      </c>
      <c r="AU38" s="3">
        <f t="shared" si="26"/>
        <v>22.810810810810811</v>
      </c>
      <c r="AV38" s="3">
        <f t="shared" si="27"/>
        <v>91.82692307692308</v>
      </c>
      <c r="AW38" s="3">
        <f t="shared" si="28"/>
        <v>10.673076923076922</v>
      </c>
      <c r="AX38" s="3">
        <f t="shared" si="29"/>
        <v>6.7679558011049723</v>
      </c>
      <c r="AY38" s="3">
        <f t="shared" si="30"/>
        <v>3.6853146853146854</v>
      </c>
      <c r="AZ38" s="3">
        <f t="shared" si="31"/>
        <v>0.35096153846153844</v>
      </c>
      <c r="BA38" s="3">
        <f t="shared" si="32"/>
        <v>0.30520909757887016</v>
      </c>
      <c r="BB38" s="3">
        <f t="shared" si="33"/>
        <v>14.558011049723758</v>
      </c>
      <c r="BC38" s="33"/>
    </row>
    <row r="39" spans="2:55">
      <c r="B39" s="14">
        <v>2003</v>
      </c>
      <c r="C39" s="1" t="s">
        <v>32</v>
      </c>
      <c r="D39" s="1" t="s">
        <v>47</v>
      </c>
      <c r="E39" s="1" t="s">
        <v>48</v>
      </c>
      <c r="F39" s="1" t="s">
        <v>50</v>
      </c>
      <c r="G39" s="14">
        <v>4.9000000000000004</v>
      </c>
      <c r="H39" s="14" t="s">
        <v>185</v>
      </c>
      <c r="I39" s="1" t="s">
        <v>54</v>
      </c>
      <c r="K39" s="27">
        <v>0.95299999999999996</v>
      </c>
      <c r="L39" s="27">
        <v>1.0740000000000001</v>
      </c>
      <c r="M39" s="36"/>
      <c r="N39" s="5">
        <v>62.45</v>
      </c>
      <c r="O39" s="5">
        <v>0.83</v>
      </c>
      <c r="P39" s="5">
        <v>16.27</v>
      </c>
      <c r="Q39" s="5">
        <v>5.21</v>
      </c>
      <c r="R39" s="5">
        <v>2.4300000000000002</v>
      </c>
      <c r="S39" s="5">
        <v>0.09</v>
      </c>
      <c r="T39" s="5">
        <v>2.44</v>
      </c>
      <c r="U39" s="5">
        <v>3.77</v>
      </c>
      <c r="V39" s="5">
        <v>0.22</v>
      </c>
      <c r="W39" s="40"/>
      <c r="X39" s="5">
        <v>15.9</v>
      </c>
      <c r="Y39" s="5">
        <v>13.6</v>
      </c>
      <c r="Z39" s="5">
        <v>13.7</v>
      </c>
      <c r="AA39" s="5">
        <v>85.2</v>
      </c>
      <c r="AB39" s="5">
        <v>358</v>
      </c>
      <c r="AC39" s="5">
        <v>23</v>
      </c>
      <c r="AD39" s="5">
        <v>197.4</v>
      </c>
      <c r="AE39" s="5">
        <v>9.1</v>
      </c>
      <c r="AF39" s="5">
        <v>650</v>
      </c>
      <c r="AG39" s="5">
        <v>21.26</v>
      </c>
      <c r="AH39" s="5">
        <v>44.75</v>
      </c>
      <c r="AI39" s="5">
        <v>22</v>
      </c>
      <c r="AJ39" s="5">
        <v>4.75</v>
      </c>
      <c r="AK39" s="5">
        <v>1.19</v>
      </c>
      <c r="AL39" s="5">
        <v>4.5199999999999996</v>
      </c>
      <c r="AM39" s="5">
        <v>4.07</v>
      </c>
      <c r="AN39" s="5">
        <v>2.16</v>
      </c>
      <c r="AO39" s="5">
        <v>0.33</v>
      </c>
      <c r="AP39" s="5">
        <v>12.92</v>
      </c>
      <c r="AQ39" s="5">
        <v>7.88</v>
      </c>
      <c r="AR39" s="5">
        <v>2.48</v>
      </c>
      <c r="AT39" s="3">
        <f t="shared" si="25"/>
        <v>1.8842592592592593</v>
      </c>
      <c r="AU39" s="3">
        <f t="shared" si="26"/>
        <v>15.565217391304348</v>
      </c>
      <c r="AV39" s="3">
        <f t="shared" si="27"/>
        <v>82.487309644670049</v>
      </c>
      <c r="AW39" s="3">
        <f t="shared" si="28"/>
        <v>10.812182741116752</v>
      </c>
      <c r="AX39" s="3">
        <f t="shared" si="29"/>
        <v>9.8425925925925934</v>
      </c>
      <c r="AY39" s="3">
        <f t="shared" si="30"/>
        <v>3.4636222910216716</v>
      </c>
      <c r="AZ39" s="3">
        <f t="shared" si="31"/>
        <v>0.31472081218274112</v>
      </c>
      <c r="BA39" s="3">
        <f t="shared" si="32"/>
        <v>0.35818181818181816</v>
      </c>
      <c r="BB39" s="3">
        <f t="shared" si="33"/>
        <v>20.717592592592592</v>
      </c>
      <c r="BC39" s="33"/>
    </row>
    <row r="40" spans="2:55">
      <c r="K40" s="27"/>
      <c r="L40" s="27"/>
      <c r="M40" s="36"/>
      <c r="N40" s="5"/>
      <c r="O40" s="5"/>
      <c r="P40" s="5"/>
      <c r="Q40" s="5"/>
      <c r="R40" s="5"/>
      <c r="S40" s="5"/>
      <c r="T40" s="5"/>
      <c r="U40" s="5"/>
      <c r="V40" s="5"/>
      <c r="W40" s="40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T40" s="3"/>
      <c r="AU40" s="3"/>
      <c r="AV40" s="3"/>
      <c r="AW40" s="3"/>
      <c r="AX40" s="3"/>
      <c r="AY40" s="3"/>
      <c r="AZ40" s="3"/>
      <c r="BA40" s="3"/>
      <c r="BB40" s="3"/>
      <c r="BC40" s="33"/>
    </row>
    <row r="41" spans="2:55">
      <c r="B41" s="14">
        <v>2006</v>
      </c>
      <c r="C41" s="1" t="s">
        <v>63</v>
      </c>
      <c r="D41" s="1" t="s">
        <v>55</v>
      </c>
      <c r="E41" s="1" t="s">
        <v>62</v>
      </c>
      <c r="F41" s="1" t="s">
        <v>35</v>
      </c>
      <c r="I41" s="1" t="s">
        <v>80</v>
      </c>
      <c r="K41" s="27">
        <v>0.99099999999999999</v>
      </c>
      <c r="L41" s="27">
        <v>1.1459999999999999</v>
      </c>
      <c r="M41" s="36"/>
      <c r="N41" s="5">
        <v>56.59</v>
      </c>
      <c r="O41" s="5">
        <v>0.86699999999999999</v>
      </c>
      <c r="P41" s="5">
        <v>18.100000000000001</v>
      </c>
      <c r="Q41" s="5">
        <v>7.18</v>
      </c>
      <c r="R41" s="5">
        <v>3.9</v>
      </c>
      <c r="S41" s="5">
        <v>0.12</v>
      </c>
      <c r="T41" s="5">
        <v>1.28</v>
      </c>
      <c r="U41" s="5">
        <v>4.05</v>
      </c>
      <c r="V41" s="5">
        <v>0.254</v>
      </c>
      <c r="W41" s="40"/>
      <c r="X41" s="5">
        <v>19.5</v>
      </c>
      <c r="Y41" s="5">
        <v>43</v>
      </c>
      <c r="Z41" s="5">
        <v>20</v>
      </c>
      <c r="AA41" s="5">
        <v>26.3</v>
      </c>
      <c r="AB41" s="5">
        <v>659</v>
      </c>
      <c r="AC41" s="5">
        <v>14.94</v>
      </c>
      <c r="AD41" s="5">
        <v>112</v>
      </c>
      <c r="AE41" s="5">
        <v>5.57</v>
      </c>
      <c r="AF41" s="5">
        <v>555</v>
      </c>
      <c r="AG41" s="5">
        <v>16.190000000000001</v>
      </c>
      <c r="AH41" s="5">
        <v>31.46</v>
      </c>
      <c r="AI41" s="5">
        <v>16.52</v>
      </c>
      <c r="AJ41" s="5">
        <v>4</v>
      </c>
      <c r="AK41" s="5">
        <v>1.2</v>
      </c>
      <c r="AL41" s="5">
        <v>3.41</v>
      </c>
      <c r="AM41" s="5">
        <v>2.94</v>
      </c>
      <c r="AN41" s="5">
        <v>1.2</v>
      </c>
      <c r="AO41" s="5">
        <v>0.19</v>
      </c>
      <c r="AP41" s="5">
        <v>6.31</v>
      </c>
      <c r="AQ41" s="5">
        <v>2.94</v>
      </c>
      <c r="AR41" s="5">
        <v>0.97</v>
      </c>
      <c r="AT41" s="3">
        <f t="shared" si="25"/>
        <v>2.4500000000000002</v>
      </c>
      <c r="AU41" s="3">
        <f t="shared" si="26"/>
        <v>44.10977242302544</v>
      </c>
      <c r="AV41" s="3">
        <f t="shared" si="27"/>
        <v>188.77551020408163</v>
      </c>
      <c r="AW41" s="3">
        <f t="shared" si="28"/>
        <v>8.9455782312925169</v>
      </c>
      <c r="AX41" s="3">
        <f t="shared" si="29"/>
        <v>13.491666666666669</v>
      </c>
      <c r="AY41" s="3">
        <f t="shared" si="30"/>
        <v>4.9857369255150559</v>
      </c>
      <c r="AZ41" s="3">
        <f t="shared" si="31"/>
        <v>0.32993197278911562</v>
      </c>
      <c r="BA41" s="3">
        <f t="shared" si="32"/>
        <v>0.17796610169491525</v>
      </c>
      <c r="BB41" s="3">
        <f t="shared" si="33"/>
        <v>26.216666666666669</v>
      </c>
      <c r="BC41" s="33"/>
    </row>
    <row r="42" spans="2:55">
      <c r="B42" s="14">
        <v>2006</v>
      </c>
      <c r="C42" s="1" t="s">
        <v>63</v>
      </c>
      <c r="D42" s="1" t="s">
        <v>56</v>
      </c>
      <c r="E42" s="1" t="s">
        <v>62</v>
      </c>
      <c r="F42" s="1" t="s">
        <v>35</v>
      </c>
      <c r="I42" s="1" t="s">
        <v>80</v>
      </c>
      <c r="K42" s="27">
        <v>0.96699999999999997</v>
      </c>
      <c r="L42" s="27">
        <v>1.115</v>
      </c>
      <c r="M42" s="36"/>
      <c r="N42" s="5">
        <v>57.37</v>
      </c>
      <c r="O42" s="5">
        <v>0.82199999999999995</v>
      </c>
      <c r="P42" s="5">
        <v>18.3</v>
      </c>
      <c r="Q42" s="5">
        <v>6.9</v>
      </c>
      <c r="R42" s="5">
        <v>3.31</v>
      </c>
      <c r="S42" s="5">
        <v>0.111</v>
      </c>
      <c r="T42" s="5">
        <v>1.47</v>
      </c>
      <c r="U42" s="5">
        <v>4.05</v>
      </c>
      <c r="V42" s="5">
        <v>0.20399999999999999</v>
      </c>
      <c r="W42" s="40"/>
      <c r="X42" s="5">
        <v>19.899999999999999</v>
      </c>
      <c r="Y42" s="5">
        <v>19</v>
      </c>
      <c r="Z42" s="5">
        <v>12</v>
      </c>
      <c r="AA42" s="5">
        <v>36.1</v>
      </c>
      <c r="AB42" s="5">
        <v>610</v>
      </c>
      <c r="AC42" s="5">
        <v>15.9</v>
      </c>
      <c r="AD42" s="5">
        <v>113</v>
      </c>
      <c r="AE42" s="5">
        <v>4.96</v>
      </c>
      <c r="AF42" s="5">
        <v>614</v>
      </c>
      <c r="AG42" s="5">
        <v>15.17</v>
      </c>
      <c r="AH42" s="5">
        <v>29.17</v>
      </c>
      <c r="AI42" s="5">
        <v>15.14</v>
      </c>
      <c r="AJ42" s="5">
        <v>3.57</v>
      </c>
      <c r="AK42" s="5">
        <v>1.08</v>
      </c>
      <c r="AL42" s="5">
        <v>3.31</v>
      </c>
      <c r="AM42" s="5">
        <v>2.83</v>
      </c>
      <c r="AN42" s="5">
        <v>1.24</v>
      </c>
      <c r="AO42" s="5">
        <v>0.2</v>
      </c>
      <c r="AP42" s="5">
        <v>7.3</v>
      </c>
      <c r="AQ42" s="5">
        <v>4.07</v>
      </c>
      <c r="AR42" s="5">
        <v>1.3</v>
      </c>
      <c r="AT42" s="3">
        <f t="shared" si="25"/>
        <v>2.282258064516129</v>
      </c>
      <c r="AU42" s="3">
        <f t="shared" si="26"/>
        <v>38.364779874213838</v>
      </c>
      <c r="AV42" s="3">
        <f t="shared" si="27"/>
        <v>150.85995085995086</v>
      </c>
      <c r="AW42" s="3">
        <f t="shared" si="28"/>
        <v>8.8697788697788695</v>
      </c>
      <c r="AX42" s="3">
        <f t="shared" si="29"/>
        <v>12.233870967741936</v>
      </c>
      <c r="AY42" s="3">
        <f t="shared" si="30"/>
        <v>3.9958904109589044</v>
      </c>
      <c r="AZ42" s="3">
        <f t="shared" si="31"/>
        <v>0.31941031941031939</v>
      </c>
      <c r="BA42" s="3">
        <f t="shared" si="32"/>
        <v>0.26882430647291944</v>
      </c>
      <c r="BB42" s="3">
        <f t="shared" si="33"/>
        <v>23.5241935483871</v>
      </c>
      <c r="BC42" s="33"/>
    </row>
    <row r="43" spans="2:55">
      <c r="B43" s="14">
        <v>2006</v>
      </c>
      <c r="C43" s="1" t="s">
        <v>63</v>
      </c>
      <c r="D43" s="1" t="s">
        <v>57</v>
      </c>
      <c r="E43" s="1" t="s">
        <v>62</v>
      </c>
      <c r="F43" s="1" t="s">
        <v>35</v>
      </c>
      <c r="I43" s="1" t="s">
        <v>80</v>
      </c>
      <c r="K43" s="27">
        <v>0.98599999999999999</v>
      </c>
      <c r="L43" s="27">
        <v>1.125</v>
      </c>
      <c r="M43" s="36"/>
      <c r="N43" s="5">
        <v>59.82</v>
      </c>
      <c r="O43" s="5">
        <v>0.72399999999999998</v>
      </c>
      <c r="P43" s="5">
        <v>19.14</v>
      </c>
      <c r="Q43" s="5">
        <v>6.37</v>
      </c>
      <c r="R43" s="5">
        <v>1.91</v>
      </c>
      <c r="S43" s="5">
        <v>8.8999999999999996E-2</v>
      </c>
      <c r="T43" s="5">
        <v>1.76</v>
      </c>
      <c r="U43" s="5">
        <v>4.37</v>
      </c>
      <c r="V43" s="5">
        <v>0.23</v>
      </c>
      <c r="W43" s="40"/>
      <c r="X43" s="5">
        <v>13.5</v>
      </c>
      <c r="Y43" s="5">
        <v>10</v>
      </c>
      <c r="Z43" s="5">
        <v>2</v>
      </c>
      <c r="AA43" s="5">
        <v>43.9</v>
      </c>
      <c r="AB43" s="5">
        <v>652</v>
      </c>
      <c r="AC43" s="5">
        <v>16.03</v>
      </c>
      <c r="AD43" s="5">
        <v>132</v>
      </c>
      <c r="AE43" s="5">
        <v>5.81</v>
      </c>
      <c r="AF43" s="5">
        <v>730</v>
      </c>
      <c r="AG43" s="5">
        <v>18.22</v>
      </c>
      <c r="AH43" s="5">
        <v>34.99</v>
      </c>
      <c r="AI43" s="5">
        <v>17.309999999999999</v>
      </c>
      <c r="AJ43" s="5">
        <v>3.98</v>
      </c>
      <c r="AK43" s="5">
        <v>1.1299999999999999</v>
      </c>
      <c r="AL43" s="5">
        <v>3.46</v>
      </c>
      <c r="AM43" s="5">
        <v>2.96</v>
      </c>
      <c r="AN43" s="5">
        <v>1.28</v>
      </c>
      <c r="AO43" s="5">
        <v>0.2</v>
      </c>
      <c r="AP43" s="5">
        <v>8.83</v>
      </c>
      <c r="AQ43" s="5">
        <v>5.04</v>
      </c>
      <c r="AR43" s="5">
        <v>1.61</v>
      </c>
      <c r="AT43" s="3">
        <f t="shared" si="25"/>
        <v>2.3125</v>
      </c>
      <c r="AU43" s="3">
        <f t="shared" si="26"/>
        <v>40.673736743605737</v>
      </c>
      <c r="AV43" s="3">
        <f t="shared" si="27"/>
        <v>144.84126984126985</v>
      </c>
      <c r="AW43" s="3">
        <f t="shared" si="28"/>
        <v>8.7103174603174605</v>
      </c>
      <c r="AX43" s="3">
        <f t="shared" si="29"/>
        <v>14.234374999999998</v>
      </c>
      <c r="AY43" s="3">
        <f t="shared" si="30"/>
        <v>3.9626274065685165</v>
      </c>
      <c r="AZ43" s="3">
        <f t="shared" si="31"/>
        <v>0.31944444444444448</v>
      </c>
      <c r="BA43" s="3">
        <f t="shared" si="32"/>
        <v>0.2911611785095321</v>
      </c>
      <c r="BB43" s="3">
        <f t="shared" si="33"/>
        <v>27.3359375</v>
      </c>
      <c r="BC43" s="33"/>
    </row>
    <row r="44" spans="2:55">
      <c r="B44" s="14">
        <v>2006</v>
      </c>
      <c r="C44" s="1" t="s">
        <v>63</v>
      </c>
      <c r="D44" s="1" t="s">
        <v>58</v>
      </c>
      <c r="E44" s="1" t="s">
        <v>62</v>
      </c>
      <c r="F44" s="1" t="s">
        <v>35</v>
      </c>
      <c r="I44" s="1" t="s">
        <v>80</v>
      </c>
      <c r="K44" s="27">
        <v>0.96299999999999997</v>
      </c>
      <c r="L44" s="27">
        <v>1.155</v>
      </c>
      <c r="M44" s="36"/>
      <c r="N44" s="5">
        <v>59.18</v>
      </c>
      <c r="O44" s="5">
        <v>0.79500000000000004</v>
      </c>
      <c r="P44" s="5">
        <v>18.170000000000002</v>
      </c>
      <c r="Q44" s="5">
        <v>6.42</v>
      </c>
      <c r="R44" s="5">
        <v>3.14</v>
      </c>
      <c r="S44" s="5">
        <v>0.108</v>
      </c>
      <c r="T44" s="5">
        <v>1.6</v>
      </c>
      <c r="U44" s="5">
        <v>4.18</v>
      </c>
      <c r="V44" s="5">
        <v>0.21199999999999999</v>
      </c>
      <c r="W44" s="40"/>
      <c r="X44" s="5">
        <v>16.8</v>
      </c>
      <c r="Y44" s="5">
        <v>16</v>
      </c>
      <c r="Z44" s="5">
        <v>7</v>
      </c>
      <c r="AA44" s="5">
        <v>37.5</v>
      </c>
      <c r="AB44" s="5">
        <v>615</v>
      </c>
      <c r="AC44" s="5">
        <v>15.61</v>
      </c>
      <c r="AD44" s="5">
        <v>122</v>
      </c>
      <c r="AE44" s="5">
        <v>5.62</v>
      </c>
      <c r="AF44" s="5">
        <v>646</v>
      </c>
      <c r="AG44" s="5">
        <v>17.72</v>
      </c>
      <c r="AH44" s="5">
        <v>33.520000000000003</v>
      </c>
      <c r="AI44" s="5">
        <v>16.78</v>
      </c>
      <c r="AJ44" s="5">
        <v>3.89</v>
      </c>
      <c r="AK44" s="5">
        <v>1.1599999999999999</v>
      </c>
      <c r="AL44" s="5">
        <v>3.43</v>
      </c>
      <c r="AM44" s="5">
        <v>2.96</v>
      </c>
      <c r="AN44" s="5">
        <v>1.26</v>
      </c>
      <c r="AO44" s="5">
        <v>0.2</v>
      </c>
      <c r="AP44" s="5">
        <v>7.76</v>
      </c>
      <c r="AQ44" s="5">
        <v>4.53</v>
      </c>
      <c r="AR44" s="5">
        <v>1.48</v>
      </c>
      <c r="AT44" s="3">
        <f t="shared" si="25"/>
        <v>2.3492063492063493</v>
      </c>
      <c r="AU44" s="3">
        <f t="shared" si="26"/>
        <v>39.397821909032672</v>
      </c>
      <c r="AV44" s="3">
        <f t="shared" si="27"/>
        <v>142.60485651214128</v>
      </c>
      <c r="AW44" s="3">
        <f t="shared" si="28"/>
        <v>8.2781456953642376</v>
      </c>
      <c r="AX44" s="3">
        <f t="shared" si="29"/>
        <v>14.063492063492063</v>
      </c>
      <c r="AY44" s="3">
        <f t="shared" si="30"/>
        <v>4.31958762886598</v>
      </c>
      <c r="AZ44" s="3">
        <f t="shared" si="31"/>
        <v>0.32671081677704195</v>
      </c>
      <c r="BA44" s="3">
        <f t="shared" si="32"/>
        <v>0.26996424314660311</v>
      </c>
      <c r="BB44" s="3">
        <f t="shared" si="33"/>
        <v>26.603174603174605</v>
      </c>
      <c r="BC44" s="33"/>
    </row>
    <row r="45" spans="2:55">
      <c r="B45" s="14">
        <v>2006</v>
      </c>
      <c r="C45" s="1" t="s">
        <v>63</v>
      </c>
      <c r="D45" s="1" t="s">
        <v>59</v>
      </c>
      <c r="E45" s="1" t="s">
        <v>62</v>
      </c>
      <c r="F45" s="1" t="s">
        <v>35</v>
      </c>
      <c r="I45" s="1" t="s">
        <v>80</v>
      </c>
      <c r="K45" s="27">
        <v>0.97799999999999998</v>
      </c>
      <c r="L45" s="27">
        <v>1.1220000000000001</v>
      </c>
      <c r="M45" s="36"/>
      <c r="N45" s="5">
        <v>60.5</v>
      </c>
      <c r="O45" s="5">
        <v>0.68600000000000005</v>
      </c>
      <c r="P45" s="5">
        <v>19.09</v>
      </c>
      <c r="Q45" s="5">
        <v>6.13</v>
      </c>
      <c r="R45" s="5">
        <v>1.83</v>
      </c>
      <c r="S45" s="5">
        <v>9.1999999999999998E-2</v>
      </c>
      <c r="T45" s="5">
        <v>1.76</v>
      </c>
      <c r="U45" s="5">
        <v>4.3899999999999997</v>
      </c>
      <c r="V45" s="5">
        <v>0.23200000000000001</v>
      </c>
      <c r="W45" s="40"/>
      <c r="X45" s="5">
        <v>11.6</v>
      </c>
      <c r="Y45" s="5">
        <v>7</v>
      </c>
      <c r="Z45" s="5">
        <v>2</v>
      </c>
      <c r="AA45" s="5">
        <v>41.5</v>
      </c>
      <c r="AB45" s="5">
        <v>602</v>
      </c>
      <c r="AC45" s="5">
        <v>15.65</v>
      </c>
      <c r="AD45" s="5">
        <v>134</v>
      </c>
      <c r="AE45" s="5">
        <v>5.46</v>
      </c>
      <c r="AF45" s="5">
        <v>716</v>
      </c>
      <c r="AG45" s="5">
        <v>17.41</v>
      </c>
      <c r="AH45" s="5">
        <v>33.33</v>
      </c>
      <c r="AI45" s="5">
        <v>16.41</v>
      </c>
      <c r="AJ45" s="5">
        <v>3.73</v>
      </c>
      <c r="AK45" s="5">
        <v>1.07</v>
      </c>
      <c r="AL45" s="5">
        <v>3.31</v>
      </c>
      <c r="AM45" s="5">
        <v>2.86</v>
      </c>
      <c r="AN45" s="5">
        <v>1.29</v>
      </c>
      <c r="AO45" s="5">
        <v>0.21</v>
      </c>
      <c r="AP45" s="5">
        <v>8.36</v>
      </c>
      <c r="AQ45" s="5">
        <v>5.0599999999999996</v>
      </c>
      <c r="AR45" s="5">
        <v>1.63</v>
      </c>
      <c r="AT45" s="3">
        <f t="shared" si="25"/>
        <v>2.2170542635658914</v>
      </c>
      <c r="AU45" s="3">
        <f t="shared" si="26"/>
        <v>38.466453674121404</v>
      </c>
      <c r="AV45" s="3">
        <f t="shared" si="27"/>
        <v>141.501976284585</v>
      </c>
      <c r="AW45" s="3">
        <f t="shared" si="28"/>
        <v>8.2015810276679844</v>
      </c>
      <c r="AX45" s="3">
        <f t="shared" si="29"/>
        <v>13.496124031007751</v>
      </c>
      <c r="AY45" s="3">
        <f t="shared" si="30"/>
        <v>3.986842105263158</v>
      </c>
      <c r="AZ45" s="3">
        <f t="shared" si="31"/>
        <v>0.32213438735177868</v>
      </c>
      <c r="BA45" s="3">
        <f t="shared" si="32"/>
        <v>0.30834856794637411</v>
      </c>
      <c r="BB45" s="3">
        <f t="shared" si="33"/>
        <v>25.837209302325579</v>
      </c>
      <c r="BC45" s="33"/>
    </row>
    <row r="46" spans="2:55">
      <c r="B46" s="14">
        <v>2006</v>
      </c>
      <c r="C46" s="1" t="s">
        <v>63</v>
      </c>
      <c r="D46" s="1" t="s">
        <v>60</v>
      </c>
      <c r="E46" s="1" t="s">
        <v>62</v>
      </c>
      <c r="F46" s="1" t="s">
        <v>35</v>
      </c>
      <c r="I46" s="1" t="s">
        <v>80</v>
      </c>
      <c r="K46" s="27">
        <v>0.98299999999999998</v>
      </c>
      <c r="L46" s="27">
        <v>1.137</v>
      </c>
      <c r="M46" s="36"/>
      <c r="N46" s="5">
        <v>57.59</v>
      </c>
      <c r="O46" s="5">
        <v>0.80100000000000005</v>
      </c>
      <c r="P46" s="5">
        <v>17.59</v>
      </c>
      <c r="Q46" s="5">
        <v>7.02</v>
      </c>
      <c r="R46" s="5">
        <v>3.74</v>
      </c>
      <c r="S46" s="5">
        <v>0.11600000000000001</v>
      </c>
      <c r="T46" s="5">
        <v>1.39</v>
      </c>
      <c r="U46" s="5">
        <v>4.0199999999999996</v>
      </c>
      <c r="V46" s="5">
        <v>0.22</v>
      </c>
      <c r="W46" s="40"/>
      <c r="X46" s="5">
        <v>18.7</v>
      </c>
      <c r="Y46" s="5">
        <v>37</v>
      </c>
      <c r="Z46" s="5">
        <v>22</v>
      </c>
      <c r="AA46" s="5">
        <v>31.5</v>
      </c>
      <c r="AB46" s="5">
        <v>614</v>
      </c>
      <c r="AC46" s="5">
        <v>15.42</v>
      </c>
      <c r="AD46" s="5">
        <v>114</v>
      </c>
      <c r="AE46" s="5">
        <v>5.14</v>
      </c>
      <c r="AF46" s="5">
        <v>576</v>
      </c>
      <c r="AG46" s="5">
        <v>16.09</v>
      </c>
      <c r="AH46" s="5">
        <v>31.01</v>
      </c>
      <c r="AI46" s="5">
        <v>15.84</v>
      </c>
      <c r="AJ46" s="5">
        <v>3.72</v>
      </c>
      <c r="AK46" s="5">
        <v>1.1399999999999999</v>
      </c>
      <c r="AL46" s="5">
        <v>3.43</v>
      </c>
      <c r="AM46" s="5">
        <v>3</v>
      </c>
      <c r="AN46" s="5">
        <v>1.26</v>
      </c>
      <c r="AO46" s="5">
        <v>0.2</v>
      </c>
      <c r="AP46" s="5">
        <v>6.86</v>
      </c>
      <c r="AQ46" s="5">
        <v>3.76</v>
      </c>
      <c r="AR46" s="5">
        <v>1.25</v>
      </c>
      <c r="AT46" s="3">
        <f t="shared" si="25"/>
        <v>2.3809523809523809</v>
      </c>
      <c r="AU46" s="3">
        <f t="shared" si="26"/>
        <v>39.818417639429313</v>
      </c>
      <c r="AV46" s="3">
        <f t="shared" si="27"/>
        <v>153.19148936170214</v>
      </c>
      <c r="AW46" s="3">
        <f t="shared" si="28"/>
        <v>8.3776595744680851</v>
      </c>
      <c r="AX46" s="3">
        <f t="shared" si="29"/>
        <v>12.769841269841269</v>
      </c>
      <c r="AY46" s="3">
        <f t="shared" si="30"/>
        <v>4.5204081632653059</v>
      </c>
      <c r="AZ46" s="3">
        <f t="shared" si="31"/>
        <v>0.33244680851063829</v>
      </c>
      <c r="BA46" s="3">
        <f t="shared" si="32"/>
        <v>0.23737373737373738</v>
      </c>
      <c r="BB46" s="3">
        <f t="shared" si="33"/>
        <v>24.611111111111111</v>
      </c>
      <c r="BC46" s="33"/>
    </row>
    <row r="47" spans="2:55">
      <c r="B47" s="14">
        <v>2006</v>
      </c>
      <c r="C47" s="1" t="s">
        <v>63</v>
      </c>
      <c r="D47" s="1" t="s">
        <v>61</v>
      </c>
      <c r="E47" s="1" t="s">
        <v>62</v>
      </c>
      <c r="F47" s="1" t="s">
        <v>35</v>
      </c>
      <c r="I47" s="1" t="s">
        <v>80</v>
      </c>
      <c r="K47" s="27">
        <v>0.998</v>
      </c>
      <c r="L47" s="27">
        <v>1.145</v>
      </c>
      <c r="M47" s="36"/>
      <c r="N47" s="5">
        <v>56.64</v>
      </c>
      <c r="O47" s="5">
        <v>0.88600000000000001</v>
      </c>
      <c r="P47" s="5">
        <v>17.920000000000002</v>
      </c>
      <c r="Q47" s="5">
        <v>7.11</v>
      </c>
      <c r="R47" s="5">
        <v>3.86</v>
      </c>
      <c r="S47" s="5">
        <v>0.11600000000000001</v>
      </c>
      <c r="T47" s="5">
        <v>1.36</v>
      </c>
      <c r="U47" s="5">
        <v>4.0199999999999996</v>
      </c>
      <c r="V47" s="5">
        <v>0.26200000000000001</v>
      </c>
      <c r="W47" s="40"/>
      <c r="X47" s="5">
        <v>17.3</v>
      </c>
      <c r="Y47" s="5">
        <v>36</v>
      </c>
      <c r="Z47" s="5">
        <v>21</v>
      </c>
      <c r="AA47" s="5">
        <v>27.2</v>
      </c>
      <c r="AB47" s="5">
        <v>695</v>
      </c>
      <c r="AC47" s="5">
        <v>14.31</v>
      </c>
      <c r="AD47" s="5">
        <v>119</v>
      </c>
      <c r="AE47" s="5">
        <v>5.55</v>
      </c>
      <c r="AF47" s="5">
        <v>587</v>
      </c>
      <c r="AG47" s="5">
        <v>17.29</v>
      </c>
      <c r="AH47" s="5">
        <v>33.51</v>
      </c>
      <c r="AI47" s="5">
        <v>17.600000000000001</v>
      </c>
      <c r="AJ47" s="5">
        <v>4.1100000000000003</v>
      </c>
      <c r="AK47" s="5">
        <v>1.22</v>
      </c>
      <c r="AL47" s="5">
        <v>3.55</v>
      </c>
      <c r="AM47" s="5">
        <v>2.92</v>
      </c>
      <c r="AN47" s="5">
        <v>1.1399999999999999</v>
      </c>
      <c r="AO47" s="5">
        <v>0.18</v>
      </c>
      <c r="AP47" s="5">
        <v>6.56</v>
      </c>
      <c r="AQ47" s="5">
        <v>3.37</v>
      </c>
      <c r="AR47" s="5">
        <v>1.06</v>
      </c>
      <c r="AT47" s="3">
        <f t="shared" si="25"/>
        <v>2.5614035087719298</v>
      </c>
      <c r="AU47" s="3">
        <f t="shared" si="26"/>
        <v>48.567435359888186</v>
      </c>
      <c r="AV47" s="3">
        <f t="shared" si="27"/>
        <v>174.18397626112758</v>
      </c>
      <c r="AW47" s="3">
        <f t="shared" si="28"/>
        <v>8.0712166172106823</v>
      </c>
      <c r="AX47" s="3">
        <f t="shared" si="29"/>
        <v>15.166666666666668</v>
      </c>
      <c r="AY47" s="3">
        <f t="shared" si="30"/>
        <v>5.1082317073170733</v>
      </c>
      <c r="AZ47" s="3">
        <f t="shared" si="31"/>
        <v>0.31454005934718099</v>
      </c>
      <c r="BA47" s="3">
        <f t="shared" si="32"/>
        <v>0.19147727272727272</v>
      </c>
      <c r="BB47" s="3">
        <f t="shared" si="33"/>
        <v>29.394736842105264</v>
      </c>
      <c r="BC47" s="33"/>
    </row>
    <row r="48" spans="2:55">
      <c r="K48" s="27"/>
      <c r="L48" s="27"/>
      <c r="M48" s="36"/>
      <c r="N48" s="5"/>
      <c r="O48" s="5"/>
      <c r="P48" s="5"/>
      <c r="Q48" s="5"/>
      <c r="R48" s="5"/>
      <c r="S48" s="5"/>
      <c r="T48" s="5"/>
      <c r="U48" s="5"/>
      <c r="V48" s="5"/>
      <c r="W48" s="40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T48" s="3"/>
      <c r="AU48" s="3"/>
      <c r="AV48" s="3"/>
      <c r="AW48" s="3"/>
      <c r="AX48" s="3"/>
      <c r="AY48" s="3"/>
      <c r="AZ48" s="3"/>
      <c r="BA48" s="3"/>
      <c r="BB48" s="3"/>
      <c r="BC48" s="33"/>
    </row>
    <row r="49" spans="2:55">
      <c r="B49" s="14">
        <v>2007</v>
      </c>
      <c r="C49" s="1" t="s">
        <v>77</v>
      </c>
      <c r="D49" s="1" t="s">
        <v>72</v>
      </c>
      <c r="E49" s="1" t="s">
        <v>76</v>
      </c>
      <c r="F49" s="1" t="s">
        <v>51</v>
      </c>
      <c r="G49" s="14" t="s">
        <v>196</v>
      </c>
      <c r="H49" s="14" t="s">
        <v>185</v>
      </c>
      <c r="I49" s="1" t="s">
        <v>81</v>
      </c>
      <c r="K49" s="27">
        <v>0.99299999999999999</v>
      </c>
      <c r="L49" s="27">
        <v>0.81100000000000005</v>
      </c>
      <c r="M49" s="36"/>
      <c r="N49" s="5">
        <v>48.24</v>
      </c>
      <c r="O49" s="5">
        <v>0.68100000000000005</v>
      </c>
      <c r="P49" s="5">
        <v>14.02</v>
      </c>
      <c r="Q49" s="6">
        <v>8.01</v>
      </c>
      <c r="R49" s="6">
        <v>16.329999999999998</v>
      </c>
      <c r="S49" s="6">
        <v>0.17100000000000001</v>
      </c>
      <c r="T49" s="6">
        <v>0.3</v>
      </c>
      <c r="U49" s="6">
        <v>2.16</v>
      </c>
      <c r="V49" s="6">
        <v>0.12</v>
      </c>
      <c r="W49" s="41"/>
      <c r="X49" s="5"/>
      <c r="Y49" s="5"/>
      <c r="Z49" s="7">
        <v>336</v>
      </c>
      <c r="AA49" s="7">
        <v>7</v>
      </c>
      <c r="AB49" s="7">
        <v>310</v>
      </c>
      <c r="AC49" s="7">
        <v>12.7</v>
      </c>
      <c r="AD49" s="7">
        <v>59</v>
      </c>
      <c r="AE49" s="6">
        <v>1.9</v>
      </c>
      <c r="AF49" s="7">
        <v>110</v>
      </c>
      <c r="AG49" s="8">
        <v>6.41</v>
      </c>
      <c r="AH49" s="8">
        <v>13.9</v>
      </c>
      <c r="AI49" s="8">
        <v>8.52</v>
      </c>
      <c r="AJ49" s="8">
        <v>2.2599999999999998</v>
      </c>
      <c r="AK49" s="8">
        <v>0.82899999999999996</v>
      </c>
      <c r="AL49" s="8">
        <v>2.25</v>
      </c>
      <c r="AM49" s="8">
        <v>2.34</v>
      </c>
      <c r="AN49" s="8">
        <v>1.33</v>
      </c>
      <c r="AO49" s="8">
        <v>0.19700000000000001</v>
      </c>
      <c r="AP49" s="5"/>
      <c r="AQ49" s="8">
        <v>0.78</v>
      </c>
      <c r="AR49" s="8">
        <v>0.26</v>
      </c>
      <c r="AT49" s="3">
        <f t="shared" si="25"/>
        <v>1.7593984962406013</v>
      </c>
      <c r="AU49" s="3">
        <f t="shared" si="26"/>
        <v>24.409448818897641</v>
      </c>
      <c r="AV49" s="3">
        <f t="shared" si="27"/>
        <v>141.02564102564102</v>
      </c>
      <c r="AW49" s="3">
        <f t="shared" si="28"/>
        <v>8.9743589743589745</v>
      </c>
      <c r="AX49" s="3">
        <f t="shared" si="29"/>
        <v>4.8195488721804507</v>
      </c>
      <c r="AY49" s="3"/>
      <c r="AZ49" s="3">
        <f t="shared" si="31"/>
        <v>0.33333333333333331</v>
      </c>
      <c r="BA49" s="3">
        <f t="shared" si="32"/>
        <v>9.154929577464789E-2</v>
      </c>
      <c r="BB49" s="3">
        <f t="shared" si="33"/>
        <v>10.451127819548871</v>
      </c>
      <c r="BC49" s="33"/>
    </row>
    <row r="50" spans="2:55">
      <c r="B50" s="14">
        <v>2007</v>
      </c>
      <c r="C50" s="1" t="s">
        <v>77</v>
      </c>
      <c r="D50" s="1" t="s">
        <v>73</v>
      </c>
      <c r="E50" s="1" t="s">
        <v>76</v>
      </c>
      <c r="F50" s="1" t="s">
        <v>51</v>
      </c>
      <c r="G50" s="14" t="s">
        <v>196</v>
      </c>
      <c r="H50" s="14" t="s">
        <v>185</v>
      </c>
      <c r="I50" s="1" t="s">
        <v>81</v>
      </c>
      <c r="K50" s="27">
        <v>0.94499999999999995</v>
      </c>
      <c r="L50" s="27">
        <v>0.82299999999999995</v>
      </c>
      <c r="M50" s="36"/>
      <c r="N50" s="5">
        <v>51.06</v>
      </c>
      <c r="O50" s="5">
        <v>1.0409999999999999</v>
      </c>
      <c r="P50" s="5">
        <v>17.38</v>
      </c>
      <c r="Q50" s="6">
        <v>8.82</v>
      </c>
      <c r="R50" s="6">
        <v>6.85</v>
      </c>
      <c r="S50" s="6">
        <v>0.156</v>
      </c>
      <c r="T50" s="6">
        <v>0.77</v>
      </c>
      <c r="U50" s="6">
        <v>3.06</v>
      </c>
      <c r="V50" s="6">
        <v>0.27</v>
      </c>
      <c r="W50" s="41"/>
      <c r="X50" s="5"/>
      <c r="Y50" s="5"/>
      <c r="Z50" s="7">
        <v>113</v>
      </c>
      <c r="AA50" s="7">
        <v>15.439003</v>
      </c>
      <c r="AB50" s="7">
        <v>471.76778039999999</v>
      </c>
      <c r="AC50" s="7">
        <v>26.488137240000004</v>
      </c>
      <c r="AD50" s="7">
        <v>100.52278892000001</v>
      </c>
      <c r="AE50" s="6">
        <v>3.336071</v>
      </c>
      <c r="AF50" s="7">
        <v>287.18330495999999</v>
      </c>
      <c r="AG50" s="8">
        <v>13.250104</v>
      </c>
      <c r="AH50" s="8">
        <v>30.626190000000001</v>
      </c>
      <c r="AI50" s="8">
        <v>17.723506</v>
      </c>
      <c r="AJ50" s="8">
        <v>3.5522459999999998</v>
      </c>
      <c r="AK50" s="8">
        <v>1.37693</v>
      </c>
      <c r="AL50" s="8">
        <v>4.2543470000000001</v>
      </c>
      <c r="AM50" s="8">
        <v>3.995568</v>
      </c>
      <c r="AN50" s="8">
        <v>2.3397030000000001</v>
      </c>
      <c r="AO50" s="8">
        <v>0.33304299999999998</v>
      </c>
      <c r="AP50" s="5"/>
      <c r="AQ50" s="9">
        <v>1.8415779999999999</v>
      </c>
      <c r="AR50" s="9">
        <v>0.45488099999999998</v>
      </c>
      <c r="AT50" s="3">
        <f t="shared" si="25"/>
        <v>1.707724441948401</v>
      </c>
      <c r="AU50" s="3">
        <f t="shared" si="26"/>
        <v>17.810530658516022</v>
      </c>
      <c r="AV50" s="3">
        <f t="shared" si="27"/>
        <v>155.94414407643879</v>
      </c>
      <c r="AW50" s="3">
        <f t="shared" si="28"/>
        <v>8.3835726751731396</v>
      </c>
      <c r="AX50" s="3">
        <f t="shared" si="29"/>
        <v>5.6631563920719854</v>
      </c>
      <c r="AY50" s="3"/>
      <c r="AZ50" s="3">
        <f t="shared" si="31"/>
        <v>0.2470061002031953</v>
      </c>
      <c r="BA50" s="3">
        <f t="shared" si="32"/>
        <v>0.10390596533214139</v>
      </c>
      <c r="BB50" s="3">
        <f t="shared" si="33"/>
        <v>13.089776779360458</v>
      </c>
      <c r="BC50" s="33"/>
    </row>
    <row r="51" spans="2:55">
      <c r="B51" s="14">
        <v>2007</v>
      </c>
      <c r="C51" s="1" t="s">
        <v>77</v>
      </c>
      <c r="D51" s="1" t="s">
        <v>74</v>
      </c>
      <c r="E51" s="1" t="s">
        <v>76</v>
      </c>
      <c r="F51" s="1" t="s">
        <v>51</v>
      </c>
      <c r="G51" s="14">
        <v>65.5</v>
      </c>
      <c r="H51" s="14" t="s">
        <v>185</v>
      </c>
      <c r="I51" s="1" t="s">
        <v>81</v>
      </c>
      <c r="K51" s="27">
        <v>0.97</v>
      </c>
      <c r="L51" s="27">
        <v>0.80500000000000005</v>
      </c>
      <c r="M51" s="36"/>
      <c r="N51" s="5">
        <v>52.72</v>
      </c>
      <c r="O51" s="5">
        <v>1.141</v>
      </c>
      <c r="P51" s="5">
        <v>17.41</v>
      </c>
      <c r="Q51" s="6">
        <v>9.0299999999999994</v>
      </c>
      <c r="R51" s="6">
        <v>5.25</v>
      </c>
      <c r="S51" s="6">
        <v>0.157</v>
      </c>
      <c r="T51" s="6">
        <v>0.84</v>
      </c>
      <c r="U51" s="6">
        <v>3.2</v>
      </c>
      <c r="V51" s="6">
        <v>0.26</v>
      </c>
      <c r="W51" s="41"/>
      <c r="X51" s="5"/>
      <c r="Y51" s="5"/>
      <c r="Z51" s="10">
        <v>43</v>
      </c>
      <c r="AA51" s="7">
        <v>18</v>
      </c>
      <c r="AB51" s="7">
        <v>411</v>
      </c>
      <c r="AC51" s="7">
        <v>27</v>
      </c>
      <c r="AD51" s="7">
        <v>115</v>
      </c>
      <c r="AE51" s="6">
        <v>3.3</v>
      </c>
      <c r="AF51" s="7">
        <v>257</v>
      </c>
      <c r="AG51" s="8">
        <v>14.8</v>
      </c>
      <c r="AH51" s="8">
        <v>32.5</v>
      </c>
      <c r="AI51" s="8">
        <v>19.2</v>
      </c>
      <c r="AJ51" s="8">
        <v>4.9400000000000004</v>
      </c>
      <c r="AK51" s="8">
        <v>1.44</v>
      </c>
      <c r="AL51" s="8">
        <v>4.8</v>
      </c>
      <c r="AM51" s="8">
        <v>4.8600000000000003</v>
      </c>
      <c r="AN51" s="8">
        <v>2.69</v>
      </c>
      <c r="AO51" s="8">
        <v>0.41699999999999998</v>
      </c>
      <c r="AP51" s="5"/>
      <c r="AQ51" s="8">
        <v>2.57</v>
      </c>
      <c r="AR51" s="8">
        <v>0.69</v>
      </c>
      <c r="AT51" s="3">
        <f t="shared" si="25"/>
        <v>1.8066914498141264</v>
      </c>
      <c r="AU51" s="3">
        <f t="shared" si="26"/>
        <v>15.222222222222221</v>
      </c>
      <c r="AV51" s="3">
        <f t="shared" si="27"/>
        <v>100</v>
      </c>
      <c r="AW51" s="3">
        <f t="shared" si="28"/>
        <v>7.0038910505836585</v>
      </c>
      <c r="AX51" s="3">
        <f t="shared" si="29"/>
        <v>5.5018587360594795</v>
      </c>
      <c r="AY51" s="3"/>
      <c r="AZ51" s="3">
        <f t="shared" si="31"/>
        <v>0.26848249027237353</v>
      </c>
      <c r="BA51" s="3">
        <f t="shared" si="32"/>
        <v>0.13385416666666666</v>
      </c>
      <c r="BB51" s="3">
        <f t="shared" si="33"/>
        <v>12.0817843866171</v>
      </c>
      <c r="BC51" s="33"/>
    </row>
    <row r="52" spans="2:55">
      <c r="B52" s="14">
        <v>2007</v>
      </c>
      <c r="C52" s="1" t="s">
        <v>77</v>
      </c>
      <c r="D52" s="1" t="s">
        <v>75</v>
      </c>
      <c r="E52" s="1" t="s">
        <v>76</v>
      </c>
      <c r="F52" s="1" t="s">
        <v>51</v>
      </c>
      <c r="G52" s="14">
        <v>34.4</v>
      </c>
      <c r="H52" s="14" t="s">
        <v>185</v>
      </c>
      <c r="I52" s="1" t="s">
        <v>81</v>
      </c>
      <c r="K52" s="27">
        <v>0.99399999999999999</v>
      </c>
      <c r="L52" s="27">
        <v>0.80500000000000005</v>
      </c>
      <c r="M52" s="36"/>
      <c r="N52" s="5">
        <v>52.73</v>
      </c>
      <c r="O52" s="5">
        <v>0.82099999999999995</v>
      </c>
      <c r="P52" s="5">
        <v>16.98</v>
      </c>
      <c r="Q52" s="6">
        <v>9.2200000000000006</v>
      </c>
      <c r="R52" s="6">
        <v>7.28</v>
      </c>
      <c r="S52" s="6">
        <v>0.151</v>
      </c>
      <c r="T52" s="6">
        <v>0.56999999999999995</v>
      </c>
      <c r="U52" s="6">
        <v>2.89</v>
      </c>
      <c r="V52" s="6">
        <v>0.13</v>
      </c>
      <c r="W52" s="41"/>
      <c r="X52" s="5"/>
      <c r="Y52" s="5"/>
      <c r="Z52" s="7">
        <v>80</v>
      </c>
      <c r="AA52" s="7">
        <v>12</v>
      </c>
      <c r="AB52" s="7">
        <v>381</v>
      </c>
      <c r="AC52" s="7">
        <v>24.6</v>
      </c>
      <c r="AD52" s="7">
        <v>76</v>
      </c>
      <c r="AE52" s="6">
        <v>2.5</v>
      </c>
      <c r="AF52" s="7">
        <v>204</v>
      </c>
      <c r="AG52" s="8">
        <v>10.8</v>
      </c>
      <c r="AH52" s="8">
        <v>22.8</v>
      </c>
      <c r="AI52" s="8">
        <v>13.7</v>
      </c>
      <c r="AJ52" s="8">
        <v>3.54</v>
      </c>
      <c r="AK52" s="8">
        <v>1.04</v>
      </c>
      <c r="AL52" s="8">
        <v>3.65</v>
      </c>
      <c r="AM52" s="8">
        <v>3.85</v>
      </c>
      <c r="AN52" s="8">
        <v>2.2200000000000002</v>
      </c>
      <c r="AO52" s="8">
        <v>0.32600000000000001</v>
      </c>
      <c r="AP52" s="5"/>
      <c r="AQ52" s="8">
        <v>1.7</v>
      </c>
      <c r="AR52" s="8">
        <v>0.48</v>
      </c>
      <c r="AT52" s="3">
        <f t="shared" si="25"/>
        <v>1.7342342342342341</v>
      </c>
      <c r="AU52" s="3">
        <f t="shared" si="26"/>
        <v>15.487804878048779</v>
      </c>
      <c r="AV52" s="3">
        <f t="shared" si="27"/>
        <v>120</v>
      </c>
      <c r="AW52" s="3">
        <f t="shared" si="28"/>
        <v>7.0588235294117645</v>
      </c>
      <c r="AX52" s="3">
        <f t="shared" si="29"/>
        <v>4.8648648648648649</v>
      </c>
      <c r="AY52" s="3"/>
      <c r="AZ52" s="3">
        <f t="shared" si="31"/>
        <v>0.28235294117647058</v>
      </c>
      <c r="BA52" s="3">
        <f t="shared" si="32"/>
        <v>0.12408759124087591</v>
      </c>
      <c r="BB52" s="3">
        <f t="shared" si="33"/>
        <v>10.27027027027027</v>
      </c>
      <c r="BC52" s="33"/>
    </row>
    <row r="53" spans="2:55">
      <c r="B53" s="14">
        <v>2007</v>
      </c>
      <c r="C53" s="1" t="s">
        <v>77</v>
      </c>
      <c r="D53" s="1" t="s">
        <v>78</v>
      </c>
      <c r="E53" s="1" t="s">
        <v>76</v>
      </c>
      <c r="F53" s="1" t="s">
        <v>35</v>
      </c>
      <c r="G53" s="14" t="s">
        <v>197</v>
      </c>
      <c r="H53" s="14" t="s">
        <v>185</v>
      </c>
      <c r="I53" s="1" t="s">
        <v>81</v>
      </c>
      <c r="K53" s="27">
        <v>0.82</v>
      </c>
      <c r="L53" s="27">
        <v>0.82</v>
      </c>
      <c r="M53" s="36"/>
      <c r="N53" s="6">
        <v>53.08</v>
      </c>
      <c r="O53" s="6">
        <v>0.83899999999999997</v>
      </c>
      <c r="P53" s="6">
        <v>17.41</v>
      </c>
      <c r="Q53" s="6">
        <v>9.4600000000000009</v>
      </c>
      <c r="R53" s="6">
        <v>5.5</v>
      </c>
      <c r="S53" s="6">
        <v>0.14699999999999999</v>
      </c>
      <c r="T53" s="6">
        <v>0.63</v>
      </c>
      <c r="U53" s="6">
        <v>2.96</v>
      </c>
      <c r="V53" s="6">
        <v>0.17</v>
      </c>
      <c r="W53" s="41"/>
      <c r="X53" s="5"/>
      <c r="Y53" s="5"/>
      <c r="Z53" s="5"/>
      <c r="AA53" s="7">
        <v>12</v>
      </c>
      <c r="AB53" s="7">
        <v>428</v>
      </c>
      <c r="AC53" s="7">
        <v>20</v>
      </c>
      <c r="AD53" s="7">
        <v>73</v>
      </c>
      <c r="AE53" s="6">
        <v>2.5</v>
      </c>
      <c r="AF53" s="7">
        <v>215</v>
      </c>
      <c r="AG53" s="8">
        <v>9.6</v>
      </c>
      <c r="AH53" s="8">
        <v>22.2</v>
      </c>
      <c r="AI53" s="8">
        <v>12.7</v>
      </c>
      <c r="AJ53" s="8">
        <v>3.23</v>
      </c>
      <c r="AK53" s="8">
        <v>1.07</v>
      </c>
      <c r="AL53" s="8">
        <v>3.23</v>
      </c>
      <c r="AM53" s="8">
        <v>3.25</v>
      </c>
      <c r="AN53" s="8">
        <v>1.9</v>
      </c>
      <c r="AO53" s="8">
        <v>0.28599999999999998</v>
      </c>
      <c r="AP53" s="5"/>
      <c r="AQ53" s="8">
        <v>1.59</v>
      </c>
      <c r="AR53" s="8">
        <v>0.42</v>
      </c>
      <c r="AT53" s="3">
        <f t="shared" si="25"/>
        <v>1.7105263157894737</v>
      </c>
      <c r="AU53" s="3">
        <f t="shared" si="26"/>
        <v>21.4</v>
      </c>
      <c r="AV53" s="3">
        <f t="shared" si="27"/>
        <v>135.22012578616352</v>
      </c>
      <c r="AW53" s="3">
        <f t="shared" si="28"/>
        <v>7.5471698113207539</v>
      </c>
      <c r="AX53" s="3">
        <f t="shared" si="29"/>
        <v>5.0526315789473681</v>
      </c>
      <c r="AY53" s="3"/>
      <c r="AZ53" s="3">
        <f t="shared" si="31"/>
        <v>0.26415094339622641</v>
      </c>
      <c r="BA53" s="3">
        <f t="shared" si="32"/>
        <v>0.12519685039370079</v>
      </c>
      <c r="BB53" s="3">
        <f t="shared" si="33"/>
        <v>11.684210526315789</v>
      </c>
      <c r="BC53" s="33"/>
    </row>
    <row r="54" spans="2:55">
      <c r="B54" s="14">
        <v>2007</v>
      </c>
      <c r="C54" s="1" t="s">
        <v>77</v>
      </c>
      <c r="D54" s="1" t="s">
        <v>79</v>
      </c>
      <c r="E54" s="1" t="s">
        <v>76</v>
      </c>
      <c r="F54" s="1" t="s">
        <v>41</v>
      </c>
      <c r="G54" s="14">
        <v>6.9</v>
      </c>
      <c r="H54" s="14" t="s">
        <v>185</v>
      </c>
      <c r="I54" s="1" t="s">
        <v>81</v>
      </c>
      <c r="K54" s="27">
        <v>0.99099999999999999</v>
      </c>
      <c r="L54" s="27">
        <v>0.81699999999999995</v>
      </c>
      <c r="M54" s="36"/>
      <c r="N54" s="6">
        <v>70.23</v>
      </c>
      <c r="O54" s="6">
        <v>0.38900000000000001</v>
      </c>
      <c r="P54" s="6">
        <v>14.33</v>
      </c>
      <c r="Q54" s="6">
        <v>1.86</v>
      </c>
      <c r="R54" s="6">
        <v>0.37</v>
      </c>
      <c r="S54" s="6">
        <v>0.13400000000000001</v>
      </c>
      <c r="T54" s="6">
        <v>2.81</v>
      </c>
      <c r="U54" s="6">
        <v>5.32</v>
      </c>
      <c r="V54" s="6">
        <v>0.09</v>
      </c>
      <c r="W54" s="41"/>
      <c r="X54" s="5"/>
      <c r="Y54" s="5"/>
      <c r="Z54" s="5"/>
      <c r="AA54" s="7">
        <v>61.254592000000002</v>
      </c>
      <c r="AB54" s="7">
        <v>145.32189944999999</v>
      </c>
      <c r="AC54" s="7">
        <v>37.998630360000007</v>
      </c>
      <c r="AD54" s="7">
        <v>295.24265928</v>
      </c>
      <c r="AE54" s="6">
        <v>8.5243350000000007</v>
      </c>
      <c r="AF54" s="7">
        <v>729.69280703999993</v>
      </c>
      <c r="AG54" s="8">
        <v>19.169218000000001</v>
      </c>
      <c r="AH54" s="8">
        <v>43.722287000000001</v>
      </c>
      <c r="AI54" s="8">
        <v>23.320153000000001</v>
      </c>
      <c r="AJ54" s="8">
        <v>5.1229199999999997</v>
      </c>
      <c r="AK54" s="8">
        <v>1.888665</v>
      </c>
      <c r="AL54" s="8">
        <v>5.5139839999999998</v>
      </c>
      <c r="AM54" s="8">
        <v>6.1878440000000001</v>
      </c>
      <c r="AN54" s="8">
        <v>4.7871589999999999</v>
      </c>
      <c r="AO54" s="8">
        <v>0.73592900000000006</v>
      </c>
      <c r="AP54" s="5"/>
      <c r="AQ54" s="9">
        <v>8.0729310000000005</v>
      </c>
      <c r="AR54" s="9">
        <v>1.8380080000000001</v>
      </c>
      <c r="AT54" s="3">
        <f t="shared" si="25"/>
        <v>1.2925921198773636</v>
      </c>
      <c r="AU54" s="3">
        <f t="shared" si="26"/>
        <v>3.8243983552358745</v>
      </c>
      <c r="AV54" s="3">
        <f t="shared" si="27"/>
        <v>90.387593680659464</v>
      </c>
      <c r="AW54" s="3">
        <f t="shared" si="28"/>
        <v>7.5876521179234651</v>
      </c>
      <c r="AX54" s="3">
        <f t="shared" si="29"/>
        <v>4.0042994185068848</v>
      </c>
      <c r="AY54" s="3"/>
      <c r="AZ54" s="3">
        <f t="shared" si="31"/>
        <v>0.22767542544337366</v>
      </c>
      <c r="BA54" s="3">
        <f t="shared" si="32"/>
        <v>0.34617830337562538</v>
      </c>
      <c r="BB54" s="3">
        <f t="shared" si="33"/>
        <v>9.1332431197710378</v>
      </c>
      <c r="BC54" s="33"/>
    </row>
    <row r="55" spans="2:55">
      <c r="K55" s="27"/>
      <c r="L55" s="27"/>
      <c r="M55" s="36"/>
      <c r="AT55" s="3"/>
      <c r="AU55" s="3"/>
      <c r="AV55" s="3"/>
      <c r="AW55" s="3"/>
      <c r="AX55" s="3"/>
      <c r="AY55" s="3"/>
      <c r="AZ55" s="3"/>
      <c r="BA55" s="3"/>
      <c r="BB55" s="3"/>
      <c r="BC55" s="33"/>
    </row>
    <row r="56" spans="2:55">
      <c r="B56" s="14">
        <v>2009</v>
      </c>
      <c r="C56" s="1" t="s">
        <v>104</v>
      </c>
      <c r="D56" s="1" t="s">
        <v>101</v>
      </c>
      <c r="E56" s="1" t="s">
        <v>102</v>
      </c>
      <c r="F56" s="1" t="s">
        <v>31</v>
      </c>
      <c r="G56" s="14" t="s">
        <v>103</v>
      </c>
      <c r="I56" s="1" t="s">
        <v>31</v>
      </c>
      <c r="K56" s="27">
        <v>0.86499999999999999</v>
      </c>
      <c r="L56" s="27">
        <v>1.649</v>
      </c>
      <c r="M56" s="36"/>
      <c r="X56" s="1">
        <v>17.12</v>
      </c>
      <c r="Y56" s="1">
        <v>3.86</v>
      </c>
      <c r="Z56" s="1">
        <v>3.53</v>
      </c>
      <c r="AA56" s="1">
        <v>31.57</v>
      </c>
      <c r="AB56" s="12">
        <v>348.05</v>
      </c>
      <c r="AC56" s="13">
        <v>35.57</v>
      </c>
      <c r="AD56" s="1">
        <v>134.54</v>
      </c>
      <c r="AE56" s="1">
        <v>2.78</v>
      </c>
      <c r="AF56" s="1">
        <v>393.59</v>
      </c>
      <c r="AG56" s="1">
        <v>12.79</v>
      </c>
      <c r="AH56" s="1">
        <v>29.46</v>
      </c>
      <c r="AI56" s="1">
        <v>19.71</v>
      </c>
      <c r="AJ56" s="15">
        <v>5.15</v>
      </c>
      <c r="AK56" s="8">
        <v>1.53</v>
      </c>
      <c r="AL56" s="1">
        <v>5.45</v>
      </c>
      <c r="AM56" s="1">
        <v>5.56</v>
      </c>
      <c r="AN56" s="8">
        <v>3.58</v>
      </c>
      <c r="AO56" s="8">
        <v>0.55000000000000004</v>
      </c>
      <c r="AP56" s="8">
        <v>6.08</v>
      </c>
      <c r="AQ56" s="8">
        <v>1.8</v>
      </c>
      <c r="AR56" s="8">
        <v>1</v>
      </c>
      <c r="AT56" s="3">
        <f t="shared" ref="AT56" si="34">AM56/AN56</f>
        <v>1.5530726256983238</v>
      </c>
      <c r="AU56" s="3">
        <f t="shared" ref="AU56" si="35">AB56/AC56</f>
        <v>9.7849311217317965</v>
      </c>
      <c r="AV56" s="3">
        <f t="shared" ref="AV56" si="36">AF56/AQ56</f>
        <v>218.6611111111111</v>
      </c>
      <c r="AW56" s="3">
        <f t="shared" ref="AW56" si="37">AA56/AQ56</f>
        <v>17.538888888888888</v>
      </c>
      <c r="AX56" s="3">
        <f t="shared" ref="AX56" si="38">AG56/AN56</f>
        <v>3.5726256983240221</v>
      </c>
      <c r="AY56" s="3">
        <f t="shared" ref="AY56" si="39">AH56/AP56</f>
        <v>4.8453947368421053</v>
      </c>
      <c r="AZ56" s="3">
        <f t="shared" ref="AZ56" si="40">AR56/AQ56</f>
        <v>0.55555555555555558</v>
      </c>
      <c r="BA56" s="3">
        <f t="shared" ref="BA56:BA81" si="41">AQ56/AI56</f>
        <v>9.1324200913242004E-2</v>
      </c>
      <c r="BB56" s="3">
        <f t="shared" ref="BB56:BB81" si="42">AH56/AN56</f>
        <v>8.2290502793296092</v>
      </c>
      <c r="BC56" s="33"/>
    </row>
    <row r="57" spans="2:55">
      <c r="K57" s="27"/>
      <c r="L57" s="27"/>
      <c r="M57" s="36"/>
      <c r="AB57" s="12"/>
      <c r="AC57" s="13"/>
      <c r="AJ57" s="15"/>
      <c r="AK57" s="8"/>
      <c r="AN57" s="8"/>
      <c r="AO57" s="8"/>
      <c r="AP57" s="8"/>
      <c r="AQ57" s="8"/>
      <c r="AR57" s="8"/>
      <c r="AT57" s="3"/>
      <c r="AU57" s="3"/>
      <c r="AV57" s="3"/>
      <c r="AW57" s="3"/>
      <c r="AX57" s="3"/>
      <c r="AY57" s="3"/>
      <c r="AZ57" s="3"/>
      <c r="BA57" s="3"/>
      <c r="BB57" s="3"/>
      <c r="BC57" s="33"/>
    </row>
    <row r="58" spans="2:55">
      <c r="B58" s="14">
        <v>2009</v>
      </c>
      <c r="C58" s="1" t="s">
        <v>174</v>
      </c>
      <c r="D58" s="1" t="s">
        <v>142</v>
      </c>
      <c r="E58" s="1" t="s">
        <v>175</v>
      </c>
      <c r="F58" s="1" t="s">
        <v>35</v>
      </c>
      <c r="G58" s="14" t="s">
        <v>143</v>
      </c>
      <c r="H58" s="14" t="s">
        <v>185</v>
      </c>
      <c r="K58" s="27">
        <v>0.93249324932493249</v>
      </c>
      <c r="L58" s="2">
        <v>1.111</v>
      </c>
      <c r="N58" s="1">
        <v>59.2</v>
      </c>
      <c r="O58" s="1">
        <v>1.22</v>
      </c>
      <c r="P58" s="1">
        <v>16.78</v>
      </c>
      <c r="Q58" s="1">
        <v>5.84</v>
      </c>
      <c r="R58" s="1">
        <v>2.96</v>
      </c>
      <c r="S58" s="1">
        <v>0.11</v>
      </c>
      <c r="T58" s="1">
        <v>2.2599999999999998</v>
      </c>
      <c r="U58" s="1">
        <v>4.2300000000000004</v>
      </c>
      <c r="V58" s="1">
        <v>0.32</v>
      </c>
      <c r="Z58" s="1">
        <v>33</v>
      </c>
      <c r="AA58" s="1">
        <v>65</v>
      </c>
      <c r="AB58" s="1">
        <v>374</v>
      </c>
      <c r="AC58" s="1">
        <v>31</v>
      </c>
      <c r="AD58" s="1">
        <v>300</v>
      </c>
      <c r="AE58" s="1">
        <v>24</v>
      </c>
      <c r="AF58" s="1">
        <v>422</v>
      </c>
      <c r="AG58" s="1">
        <v>30</v>
      </c>
      <c r="AH58" s="1">
        <v>64</v>
      </c>
      <c r="AI58" s="1">
        <v>30</v>
      </c>
      <c r="AJ58" s="1">
        <v>6.2</v>
      </c>
      <c r="AK58" s="1">
        <v>1.47</v>
      </c>
      <c r="AL58" s="1">
        <v>5.5</v>
      </c>
      <c r="AN58" s="1">
        <v>2.6</v>
      </c>
      <c r="AO58" s="1">
        <v>0.41</v>
      </c>
      <c r="AP58" s="8"/>
      <c r="AQ58" s="1">
        <v>8.0990000000000002</v>
      </c>
      <c r="AR58" s="1">
        <v>2.7650000000000001</v>
      </c>
      <c r="AT58" s="3"/>
      <c r="AU58" s="3">
        <f t="shared" ref="AU58:AU73" si="43">AB58/AC58</f>
        <v>12.064516129032258</v>
      </c>
      <c r="AV58" s="3">
        <f t="shared" ref="AV58:AV73" si="44">AF58/AQ58</f>
        <v>52.105198172613903</v>
      </c>
      <c r="AW58" s="3">
        <f t="shared" ref="AW58:AW73" si="45">AA58/AQ58</f>
        <v>8.0256821829855536</v>
      </c>
      <c r="AX58" s="3">
        <f t="shared" ref="AX58:AX73" si="46">AG58/AN58</f>
        <v>11.538461538461538</v>
      </c>
      <c r="AY58" s="3"/>
      <c r="AZ58" s="3">
        <f t="shared" ref="AZ58:AZ73" si="47">AR58/AQ58</f>
        <v>0.34140017286084701</v>
      </c>
      <c r="BA58" s="3">
        <f t="shared" si="41"/>
        <v>0.26996666666666669</v>
      </c>
      <c r="BB58" s="3">
        <f t="shared" si="42"/>
        <v>24.615384615384613</v>
      </c>
      <c r="BC58" s="33"/>
    </row>
    <row r="59" spans="2:55">
      <c r="B59" s="14">
        <v>2009</v>
      </c>
      <c r="C59" s="1" t="s">
        <v>174</v>
      </c>
      <c r="D59" s="1" t="s">
        <v>144</v>
      </c>
      <c r="E59" s="1" t="s">
        <v>175</v>
      </c>
      <c r="F59" s="1" t="s">
        <v>35</v>
      </c>
      <c r="G59" s="14" t="s">
        <v>145</v>
      </c>
      <c r="H59" s="14" t="s">
        <v>185</v>
      </c>
      <c r="K59" s="27">
        <v>0.93458781362007148</v>
      </c>
      <c r="L59" s="2">
        <v>1.1160000000000001</v>
      </c>
      <c r="N59" s="1">
        <v>59.3</v>
      </c>
      <c r="O59" s="1">
        <v>1.18</v>
      </c>
      <c r="P59" s="1">
        <v>16.8</v>
      </c>
      <c r="Q59" s="1">
        <v>5.99</v>
      </c>
      <c r="R59" s="1">
        <v>3.1</v>
      </c>
      <c r="S59" s="1">
        <v>0.1</v>
      </c>
      <c r="T59" s="1">
        <v>2.12</v>
      </c>
      <c r="U59" s="1">
        <v>4.0599999999999996</v>
      </c>
      <c r="V59" s="1">
        <v>0.31</v>
      </c>
      <c r="Z59" s="1">
        <v>33</v>
      </c>
      <c r="AA59" s="1">
        <v>69</v>
      </c>
      <c r="AB59" s="1">
        <v>373</v>
      </c>
      <c r="AC59" s="1">
        <v>33</v>
      </c>
      <c r="AD59" s="1">
        <v>304</v>
      </c>
      <c r="AE59" s="1">
        <v>27</v>
      </c>
      <c r="AF59" s="1">
        <v>428</v>
      </c>
      <c r="AG59" s="1">
        <v>33</v>
      </c>
      <c r="AH59" s="1">
        <v>62</v>
      </c>
      <c r="AI59" s="1">
        <v>30</v>
      </c>
      <c r="AJ59" s="1">
        <v>6.2</v>
      </c>
      <c r="AK59" s="1">
        <v>1.48</v>
      </c>
      <c r="AL59" s="1">
        <v>5.8</v>
      </c>
      <c r="AN59" s="1">
        <v>2.6</v>
      </c>
      <c r="AP59" s="8"/>
      <c r="AQ59" s="1">
        <v>7.4109999999999996</v>
      </c>
      <c r="AR59" s="1">
        <v>2.548</v>
      </c>
      <c r="AT59" s="3"/>
      <c r="AU59" s="3">
        <f t="shared" si="43"/>
        <v>11.303030303030303</v>
      </c>
      <c r="AV59" s="3">
        <f t="shared" si="44"/>
        <v>57.751990284711916</v>
      </c>
      <c r="AW59" s="3">
        <f t="shared" si="45"/>
        <v>9.3104844150586974</v>
      </c>
      <c r="AX59" s="3">
        <f t="shared" si="46"/>
        <v>12.692307692307692</v>
      </c>
      <c r="AY59" s="3"/>
      <c r="AZ59" s="3">
        <f t="shared" si="47"/>
        <v>0.3438132505734719</v>
      </c>
      <c r="BA59" s="3">
        <f t="shared" si="41"/>
        <v>0.24703333333333333</v>
      </c>
      <c r="BB59" s="3">
        <f t="shared" si="42"/>
        <v>23.846153846153847</v>
      </c>
      <c r="BC59" s="33"/>
    </row>
    <row r="60" spans="2:55">
      <c r="B60" s="14">
        <v>2009</v>
      </c>
      <c r="C60" s="1" t="s">
        <v>174</v>
      </c>
      <c r="D60" s="1" t="s">
        <v>146</v>
      </c>
      <c r="E60" s="1" t="s">
        <v>175</v>
      </c>
      <c r="F60" s="1" t="s">
        <v>51</v>
      </c>
      <c r="G60" s="14" t="s">
        <v>147</v>
      </c>
      <c r="H60" s="14" t="s">
        <v>185</v>
      </c>
      <c r="K60" s="27">
        <v>0.88995633187772916</v>
      </c>
      <c r="L60" s="2">
        <v>1.145</v>
      </c>
      <c r="N60" s="1">
        <v>48</v>
      </c>
      <c r="O60" s="1">
        <v>1.42</v>
      </c>
      <c r="P60" s="1">
        <v>16.72</v>
      </c>
      <c r="Q60" s="1">
        <v>10.25</v>
      </c>
      <c r="R60" s="1">
        <v>8.7799999999999994</v>
      </c>
      <c r="S60" s="1">
        <v>0.18</v>
      </c>
      <c r="T60" s="1">
        <v>0.3</v>
      </c>
      <c r="U60" s="1">
        <v>2.92</v>
      </c>
      <c r="V60" s="1">
        <v>0.16</v>
      </c>
      <c r="Z60" s="1">
        <v>168</v>
      </c>
      <c r="AA60" s="1">
        <v>2</v>
      </c>
      <c r="AB60" s="1">
        <v>277</v>
      </c>
      <c r="AC60" s="1">
        <v>22</v>
      </c>
      <c r="AD60" s="1">
        <v>107</v>
      </c>
      <c r="AE60" s="1">
        <v>4</v>
      </c>
      <c r="AF60" s="1">
        <v>76</v>
      </c>
      <c r="AG60" s="1">
        <v>21</v>
      </c>
      <c r="AH60" s="1">
        <v>41</v>
      </c>
      <c r="AI60" s="1">
        <v>15</v>
      </c>
      <c r="AJ60" s="1">
        <v>5.5</v>
      </c>
      <c r="AK60" s="1">
        <v>1.61</v>
      </c>
      <c r="AL60" s="1">
        <v>5.4</v>
      </c>
      <c r="AN60" s="1">
        <v>2.9</v>
      </c>
      <c r="AO60" s="1">
        <v>0.44</v>
      </c>
      <c r="AP60" s="8"/>
      <c r="AQ60" s="1">
        <v>0.75</v>
      </c>
      <c r="AR60" s="1">
        <v>0.252</v>
      </c>
      <c r="AT60" s="3"/>
      <c r="AU60" s="3">
        <f t="shared" si="43"/>
        <v>12.590909090909092</v>
      </c>
      <c r="AV60" s="3">
        <f t="shared" si="44"/>
        <v>101.33333333333333</v>
      </c>
      <c r="AW60" s="3">
        <f t="shared" si="45"/>
        <v>2.6666666666666665</v>
      </c>
      <c r="AX60" s="3">
        <f t="shared" si="46"/>
        <v>7.2413793103448274</v>
      </c>
      <c r="AY60" s="3"/>
      <c r="AZ60" s="3">
        <f t="shared" si="47"/>
        <v>0.33600000000000002</v>
      </c>
      <c r="BA60" s="3">
        <f t="shared" si="41"/>
        <v>0.05</v>
      </c>
      <c r="BB60" s="3">
        <f t="shared" si="42"/>
        <v>14.13793103448276</v>
      </c>
      <c r="BC60" s="33"/>
    </row>
    <row r="61" spans="2:55">
      <c r="B61" s="14">
        <v>2009</v>
      </c>
      <c r="C61" s="1" t="s">
        <v>174</v>
      </c>
      <c r="D61" s="1" t="s">
        <v>148</v>
      </c>
      <c r="E61" s="1" t="s">
        <v>175</v>
      </c>
      <c r="F61" s="1" t="s">
        <v>35</v>
      </c>
      <c r="G61" s="14" t="s">
        <v>149</v>
      </c>
      <c r="H61" s="14" t="s">
        <v>185</v>
      </c>
      <c r="K61" s="27">
        <v>0.86176727909011375</v>
      </c>
      <c r="L61" s="2">
        <v>1.143</v>
      </c>
      <c r="N61" s="1">
        <v>51.5</v>
      </c>
      <c r="O61" s="1">
        <v>1.4</v>
      </c>
      <c r="P61" s="1">
        <v>16.010000000000002</v>
      </c>
      <c r="Q61" s="1">
        <v>8.1</v>
      </c>
      <c r="R61" s="1">
        <v>8.09</v>
      </c>
      <c r="S61" s="1">
        <v>0.14000000000000001</v>
      </c>
      <c r="T61" s="1">
        <v>1.1399999999999999</v>
      </c>
      <c r="U61" s="1">
        <v>3.76</v>
      </c>
      <c r="V61" s="1">
        <v>0.39</v>
      </c>
      <c r="Z61" s="1">
        <v>172</v>
      </c>
      <c r="AA61" s="1">
        <v>25</v>
      </c>
      <c r="AB61" s="1">
        <v>560</v>
      </c>
      <c r="AC61" s="1">
        <v>22</v>
      </c>
      <c r="AD61" s="1">
        <v>189</v>
      </c>
      <c r="AE61" s="1">
        <v>20</v>
      </c>
      <c r="AF61" s="1">
        <v>261</v>
      </c>
      <c r="AG61" s="1">
        <v>29</v>
      </c>
      <c r="AH61" s="1">
        <v>55</v>
      </c>
      <c r="AI61" s="1">
        <v>30</v>
      </c>
      <c r="AJ61" s="1">
        <v>6</v>
      </c>
      <c r="AK61" s="1">
        <v>1.65</v>
      </c>
      <c r="AL61" s="1">
        <v>5.9</v>
      </c>
      <c r="AN61" s="1">
        <v>2.2000000000000002</v>
      </c>
      <c r="AO61" s="1">
        <v>0.32</v>
      </c>
      <c r="AP61" s="8"/>
      <c r="AQ61" s="1">
        <v>3.7360000000000002</v>
      </c>
      <c r="AR61" s="1">
        <v>1.212</v>
      </c>
      <c r="AT61" s="3"/>
      <c r="AU61" s="3">
        <f t="shared" si="43"/>
        <v>25.454545454545453</v>
      </c>
      <c r="AV61" s="3">
        <f t="shared" si="44"/>
        <v>69.860813704496778</v>
      </c>
      <c r="AW61" s="3">
        <f t="shared" si="45"/>
        <v>6.6916488222698067</v>
      </c>
      <c r="AX61" s="3">
        <f t="shared" si="46"/>
        <v>13.18181818181818</v>
      </c>
      <c r="AY61" s="3"/>
      <c r="AZ61" s="3">
        <f t="shared" si="47"/>
        <v>0.32441113490364021</v>
      </c>
      <c r="BA61" s="3">
        <f t="shared" si="41"/>
        <v>0.12453333333333334</v>
      </c>
      <c r="BB61" s="3">
        <f t="shared" si="42"/>
        <v>24.999999999999996</v>
      </c>
      <c r="BC61" s="33"/>
    </row>
    <row r="62" spans="2:55">
      <c r="B62" s="14">
        <v>2009</v>
      </c>
      <c r="C62" s="1" t="s">
        <v>174</v>
      </c>
      <c r="D62" s="1" t="s">
        <v>150</v>
      </c>
      <c r="E62" s="1" t="s">
        <v>175</v>
      </c>
      <c r="F62" s="1" t="s">
        <v>35</v>
      </c>
      <c r="G62" s="14" t="s">
        <v>151</v>
      </c>
      <c r="H62" s="14" t="s">
        <v>185</v>
      </c>
      <c r="K62" s="27">
        <v>0.79700654817586536</v>
      </c>
      <c r="L62" s="2">
        <v>1.069</v>
      </c>
      <c r="N62" s="1">
        <v>55.7</v>
      </c>
      <c r="O62" s="1">
        <v>1.29</v>
      </c>
      <c r="P62" s="1">
        <v>16.52</v>
      </c>
      <c r="Q62" s="1">
        <v>7.33</v>
      </c>
      <c r="R62" s="1">
        <v>4.8899999999999997</v>
      </c>
      <c r="S62" s="1">
        <v>0.12</v>
      </c>
      <c r="T62" s="1">
        <v>1.82</v>
      </c>
      <c r="U62" s="1">
        <v>3.92</v>
      </c>
      <c r="V62" s="1">
        <v>0.42</v>
      </c>
      <c r="Z62" s="1">
        <v>83</v>
      </c>
      <c r="AA62" s="1">
        <v>44</v>
      </c>
      <c r="AB62" s="1">
        <v>724</v>
      </c>
      <c r="AC62" s="1">
        <v>28</v>
      </c>
      <c r="AD62" s="1">
        <v>266</v>
      </c>
      <c r="AE62" s="1">
        <v>16</v>
      </c>
      <c r="AF62" s="1">
        <v>515</v>
      </c>
      <c r="AG62" s="1">
        <v>40</v>
      </c>
      <c r="AH62" s="1">
        <v>80</v>
      </c>
      <c r="AI62" s="1">
        <v>38</v>
      </c>
      <c r="AJ62" s="1">
        <v>7.4</v>
      </c>
      <c r="AK62" s="1">
        <v>1.81</v>
      </c>
      <c r="AL62" s="1">
        <v>6.1</v>
      </c>
      <c r="AN62" s="1">
        <v>2.1</v>
      </c>
      <c r="AO62" s="1">
        <v>0.32</v>
      </c>
      <c r="AP62" s="8"/>
      <c r="AQ62" s="1">
        <v>7.907</v>
      </c>
      <c r="AR62" s="1">
        <v>2.222</v>
      </c>
      <c r="AT62" s="3"/>
      <c r="AU62" s="3">
        <f t="shared" si="43"/>
        <v>25.857142857142858</v>
      </c>
      <c r="AV62" s="3">
        <f t="shared" si="44"/>
        <v>65.132161375995949</v>
      </c>
      <c r="AW62" s="3">
        <f t="shared" si="45"/>
        <v>5.5646895156190714</v>
      </c>
      <c r="AX62" s="3">
        <f t="shared" si="46"/>
        <v>19.047619047619047</v>
      </c>
      <c r="AY62" s="3"/>
      <c r="AZ62" s="3">
        <f t="shared" si="47"/>
        <v>0.28101682053876309</v>
      </c>
      <c r="BA62" s="3">
        <f t="shared" si="41"/>
        <v>0.20807894736842106</v>
      </c>
      <c r="BB62" s="3">
        <f t="shared" si="42"/>
        <v>38.095238095238095</v>
      </c>
      <c r="BC62" s="33"/>
    </row>
    <row r="63" spans="2:55">
      <c r="B63" s="14">
        <v>2009</v>
      </c>
      <c r="C63" s="1" t="s">
        <v>174</v>
      </c>
      <c r="D63" s="1" t="s">
        <v>152</v>
      </c>
      <c r="E63" s="1" t="s">
        <v>175</v>
      </c>
      <c r="F63" s="1" t="s">
        <v>35</v>
      </c>
      <c r="G63" s="14" t="s">
        <v>153</v>
      </c>
      <c r="H63" s="14" t="s">
        <v>185</v>
      </c>
      <c r="K63" s="27">
        <v>0.9140555058191584</v>
      </c>
      <c r="L63" s="2">
        <v>1.117</v>
      </c>
      <c r="N63" s="1">
        <v>59.8</v>
      </c>
      <c r="O63" s="1">
        <v>1.1399999999999999</v>
      </c>
      <c r="P63" s="1">
        <v>17.940000000000001</v>
      </c>
      <c r="Q63" s="1">
        <v>5.81</v>
      </c>
      <c r="R63" s="1">
        <v>2.06</v>
      </c>
      <c r="S63" s="1">
        <v>0.09</v>
      </c>
      <c r="T63" s="1">
        <v>2.4700000000000002</v>
      </c>
      <c r="U63" s="1">
        <v>4.07</v>
      </c>
      <c r="V63" s="1">
        <v>0.35</v>
      </c>
      <c r="Z63" s="1">
        <v>19</v>
      </c>
      <c r="AA63" s="1">
        <v>60</v>
      </c>
      <c r="AB63" s="1">
        <v>393</v>
      </c>
      <c r="AC63" s="1">
        <v>40</v>
      </c>
      <c r="AD63" s="1">
        <v>339</v>
      </c>
      <c r="AE63" s="1">
        <v>22</v>
      </c>
      <c r="AF63" s="1">
        <v>398</v>
      </c>
      <c r="AP63" s="8"/>
      <c r="AQ63" s="1">
        <v>8.8569999999999993</v>
      </c>
      <c r="AR63" s="1">
        <v>2.98</v>
      </c>
      <c r="AT63" s="3"/>
      <c r="AU63" s="3">
        <f t="shared" si="43"/>
        <v>9.8249999999999993</v>
      </c>
      <c r="AV63" s="3">
        <f t="shared" si="44"/>
        <v>44.936208648526595</v>
      </c>
      <c r="AW63" s="3">
        <f t="shared" si="45"/>
        <v>6.7743028113356676</v>
      </c>
      <c r="AX63" s="3"/>
      <c r="AY63" s="3"/>
      <c r="AZ63" s="3">
        <f t="shared" si="47"/>
        <v>0.33645703962967149</v>
      </c>
      <c r="BA63" s="3"/>
      <c r="BB63" s="3"/>
      <c r="BC63" s="33"/>
    </row>
    <row r="64" spans="2:55">
      <c r="B64" s="14">
        <v>2009</v>
      </c>
      <c r="C64" s="1" t="s">
        <v>174</v>
      </c>
      <c r="D64" s="1" t="s">
        <v>154</v>
      </c>
      <c r="E64" s="1" t="s">
        <v>175</v>
      </c>
      <c r="F64" s="1" t="s">
        <v>35</v>
      </c>
      <c r="G64" s="14" t="s">
        <v>155</v>
      </c>
      <c r="H64" s="14" t="s">
        <v>185</v>
      </c>
      <c r="K64" s="27">
        <v>0.76438140267927501</v>
      </c>
      <c r="L64" s="2">
        <v>1.2689999999999999</v>
      </c>
      <c r="N64" s="1">
        <v>54</v>
      </c>
      <c r="O64" s="1">
        <v>1.35</v>
      </c>
      <c r="P64" s="1">
        <v>16.18</v>
      </c>
      <c r="Q64" s="1">
        <v>7.76</v>
      </c>
      <c r="R64" s="1">
        <v>6.22</v>
      </c>
      <c r="S64" s="1">
        <v>0.13</v>
      </c>
      <c r="T64" s="1">
        <v>1.4</v>
      </c>
      <c r="U64" s="1">
        <v>3.68</v>
      </c>
      <c r="V64" s="1">
        <v>0.31</v>
      </c>
      <c r="Z64" s="1">
        <v>167</v>
      </c>
      <c r="AA64" s="1">
        <v>19</v>
      </c>
      <c r="AB64" s="1">
        <v>442</v>
      </c>
      <c r="AC64" s="1">
        <v>23</v>
      </c>
      <c r="AD64" s="1">
        <v>185</v>
      </c>
      <c r="AE64" s="1">
        <v>13</v>
      </c>
      <c r="AF64" s="1">
        <v>260</v>
      </c>
      <c r="AG64" s="1">
        <v>20</v>
      </c>
      <c r="AH64" s="1">
        <v>42</v>
      </c>
      <c r="AI64" s="1">
        <v>23</v>
      </c>
      <c r="AJ64" s="1">
        <v>5</v>
      </c>
      <c r="AK64" s="1">
        <v>1.45</v>
      </c>
      <c r="AL64" s="1">
        <v>4.8</v>
      </c>
      <c r="AN64" s="1">
        <v>2.2999999999999998</v>
      </c>
      <c r="AO64" s="1">
        <v>0.37</v>
      </c>
      <c r="AQ64" s="1">
        <v>4.6319999999999997</v>
      </c>
      <c r="AR64" s="1">
        <v>1.4810000000000001</v>
      </c>
      <c r="AT64" s="3"/>
      <c r="AU64" s="3">
        <f t="shared" si="43"/>
        <v>19.217391304347824</v>
      </c>
      <c r="AV64" s="3">
        <f t="shared" si="44"/>
        <v>56.131260794473235</v>
      </c>
      <c r="AW64" s="3">
        <f t="shared" si="45"/>
        <v>4.1018998272884284</v>
      </c>
      <c r="AX64" s="3">
        <f t="shared" si="46"/>
        <v>8.6956521739130448</v>
      </c>
      <c r="AY64" s="3"/>
      <c r="AZ64" s="3">
        <f t="shared" si="47"/>
        <v>0.31973229706390333</v>
      </c>
      <c r="BA64" s="3">
        <f t="shared" si="41"/>
        <v>0.20139130434782607</v>
      </c>
      <c r="BB64" s="3">
        <f t="shared" si="42"/>
        <v>18.260869565217394</v>
      </c>
      <c r="BC64" s="33"/>
    </row>
    <row r="65" spans="2:55">
      <c r="B65" s="14">
        <v>2009</v>
      </c>
      <c r="C65" s="1" t="s">
        <v>174</v>
      </c>
      <c r="D65" s="1" t="s">
        <v>156</v>
      </c>
      <c r="E65" s="1" t="s">
        <v>175</v>
      </c>
      <c r="F65" s="1" t="s">
        <v>35</v>
      </c>
      <c r="G65" s="14" t="s">
        <v>157</v>
      </c>
      <c r="H65" s="14" t="s">
        <v>185</v>
      </c>
      <c r="K65" s="27">
        <v>0.94409937888198758</v>
      </c>
      <c r="L65" s="2">
        <v>1.127</v>
      </c>
      <c r="N65" s="1">
        <v>50.8</v>
      </c>
      <c r="O65" s="1">
        <v>1.43</v>
      </c>
      <c r="P65" s="1">
        <v>16.91</v>
      </c>
      <c r="Q65" s="1">
        <v>8.98</v>
      </c>
      <c r="R65" s="1">
        <v>7.61</v>
      </c>
      <c r="S65" s="1">
        <v>0.14000000000000001</v>
      </c>
      <c r="T65" s="1">
        <v>0.76</v>
      </c>
      <c r="U65" s="1">
        <v>3.42</v>
      </c>
      <c r="V65" s="1">
        <v>0.3</v>
      </c>
      <c r="AQ65" s="1">
        <v>3.2530000000000001</v>
      </c>
      <c r="AR65" s="1">
        <v>1.1399999999999999</v>
      </c>
      <c r="AT65" s="3"/>
      <c r="AU65" s="3"/>
      <c r="AV65" s="3"/>
      <c r="AW65" s="3"/>
      <c r="AX65" s="3"/>
      <c r="AY65" s="3"/>
      <c r="AZ65" s="3">
        <f t="shared" si="47"/>
        <v>0.35044574239163845</v>
      </c>
      <c r="BA65" s="3"/>
      <c r="BB65" s="3"/>
      <c r="BC65" s="33"/>
    </row>
    <row r="66" spans="2:55">
      <c r="B66" s="14">
        <v>2009</v>
      </c>
      <c r="C66" s="1" t="s">
        <v>174</v>
      </c>
      <c r="D66" s="1" t="s">
        <v>158</v>
      </c>
      <c r="E66" s="1" t="s">
        <v>175</v>
      </c>
      <c r="F66" s="1" t="s">
        <v>50</v>
      </c>
      <c r="G66" s="14" t="s">
        <v>159</v>
      </c>
      <c r="H66" s="14" t="s">
        <v>185</v>
      </c>
      <c r="K66" s="27">
        <v>0.97656982193064679</v>
      </c>
      <c r="L66" s="2">
        <v>1.0669999999999999</v>
      </c>
      <c r="N66" s="1">
        <v>64.5</v>
      </c>
      <c r="O66" s="1">
        <v>0.93</v>
      </c>
      <c r="P66" s="1">
        <v>15.6</v>
      </c>
      <c r="Q66" s="1">
        <v>3.29</v>
      </c>
      <c r="R66" s="1">
        <v>1.0900000000000001</v>
      </c>
      <c r="S66" s="1">
        <v>0.09</v>
      </c>
      <c r="T66" s="1">
        <v>3.2</v>
      </c>
      <c r="U66" s="1">
        <v>4.82</v>
      </c>
      <c r="V66" s="1">
        <v>0.28000000000000003</v>
      </c>
      <c r="Z66" s="1">
        <v>10</v>
      </c>
      <c r="AA66" s="1">
        <v>83</v>
      </c>
      <c r="AB66" s="1">
        <v>250</v>
      </c>
      <c r="AC66" s="1">
        <v>45</v>
      </c>
      <c r="AD66" s="1">
        <v>455</v>
      </c>
      <c r="AE66" s="1">
        <v>29</v>
      </c>
      <c r="AF66" s="1">
        <v>543</v>
      </c>
      <c r="AG66" s="1">
        <v>38</v>
      </c>
      <c r="AH66" s="1">
        <v>80</v>
      </c>
      <c r="AI66" s="1">
        <v>39</v>
      </c>
      <c r="AJ66" s="1">
        <v>8.3000000000000007</v>
      </c>
      <c r="AK66" s="1">
        <v>1.76</v>
      </c>
      <c r="AL66" s="1">
        <v>7.9</v>
      </c>
      <c r="AN66" s="1">
        <v>3.4</v>
      </c>
      <c r="AO66" s="1">
        <v>0.49</v>
      </c>
      <c r="AQ66" s="1">
        <v>11.249000000000001</v>
      </c>
      <c r="AR66" s="1">
        <v>3.8620000000000001</v>
      </c>
      <c r="AT66" s="3"/>
      <c r="AU66" s="3">
        <f t="shared" si="43"/>
        <v>5.5555555555555554</v>
      </c>
      <c r="AV66" s="3">
        <f t="shared" si="44"/>
        <v>48.270957418437192</v>
      </c>
      <c r="AW66" s="3">
        <f t="shared" si="45"/>
        <v>7.3784336385456477</v>
      </c>
      <c r="AX66" s="3">
        <f t="shared" si="46"/>
        <v>11.176470588235295</v>
      </c>
      <c r="AY66" s="3"/>
      <c r="AZ66" s="3">
        <f t="shared" si="47"/>
        <v>0.34331940616943729</v>
      </c>
      <c r="BA66" s="3">
        <f t="shared" si="41"/>
        <v>0.28843589743589743</v>
      </c>
      <c r="BB66" s="3">
        <f t="shared" si="42"/>
        <v>23.529411764705884</v>
      </c>
      <c r="BC66" s="33"/>
    </row>
    <row r="67" spans="2:55">
      <c r="B67" s="14">
        <v>2009</v>
      </c>
      <c r="C67" s="1" t="s">
        <v>174</v>
      </c>
      <c r="D67" s="1" t="s">
        <v>160</v>
      </c>
      <c r="E67" s="1" t="s">
        <v>175</v>
      </c>
      <c r="F67" s="1" t="s">
        <v>35</v>
      </c>
      <c r="G67" s="14" t="s">
        <v>161</v>
      </c>
      <c r="H67" s="14" t="s">
        <v>185</v>
      </c>
      <c r="K67" s="27">
        <v>0.90547703180212014</v>
      </c>
      <c r="L67" s="2">
        <v>1.1319999999999999</v>
      </c>
      <c r="N67" s="1">
        <v>59.6</v>
      </c>
      <c r="O67" s="1">
        <v>1.18</v>
      </c>
      <c r="P67" s="1">
        <v>16.510000000000002</v>
      </c>
      <c r="Q67" s="1">
        <v>5.56</v>
      </c>
      <c r="R67" s="1">
        <v>3.1</v>
      </c>
      <c r="S67" s="1">
        <v>0.11</v>
      </c>
      <c r="T67" s="1">
        <v>2.2200000000000002</v>
      </c>
      <c r="U67" s="1">
        <v>4.28</v>
      </c>
      <c r="V67" s="1">
        <v>0.3</v>
      </c>
      <c r="Z67" s="1">
        <v>37</v>
      </c>
      <c r="AA67" s="1">
        <v>66</v>
      </c>
      <c r="AB67" s="1">
        <v>369</v>
      </c>
      <c r="AC67" s="1">
        <v>35</v>
      </c>
      <c r="AD67" s="1">
        <v>315</v>
      </c>
      <c r="AE67" s="1">
        <v>25</v>
      </c>
      <c r="AF67" s="1">
        <v>384</v>
      </c>
      <c r="AQ67" s="1">
        <v>7.9969999999999999</v>
      </c>
      <c r="AR67" s="1">
        <v>2.702</v>
      </c>
      <c r="AT67" s="3"/>
      <c r="AU67" s="3">
        <f t="shared" si="43"/>
        <v>10.542857142857143</v>
      </c>
      <c r="AV67" s="3">
        <f t="shared" si="44"/>
        <v>48.018006752532202</v>
      </c>
      <c r="AW67" s="3">
        <f t="shared" si="45"/>
        <v>8.2530949105914715</v>
      </c>
      <c r="AX67" s="3"/>
      <c r="AY67" s="3"/>
      <c r="AZ67" s="3">
        <f t="shared" si="47"/>
        <v>0.33787670376391149</v>
      </c>
      <c r="BA67" s="3"/>
      <c r="BB67" s="3"/>
      <c r="BC67" s="33"/>
    </row>
    <row r="68" spans="2:55">
      <c r="B68" s="14">
        <v>2009</v>
      </c>
      <c r="C68" s="1" t="s">
        <v>174</v>
      </c>
      <c r="D68" s="1" t="s">
        <v>162</v>
      </c>
      <c r="E68" s="1" t="s">
        <v>175</v>
      </c>
      <c r="F68" s="1" t="s">
        <v>35</v>
      </c>
      <c r="G68" s="14" t="s">
        <v>163</v>
      </c>
      <c r="H68" s="14" t="s">
        <v>185</v>
      </c>
      <c r="K68" s="27">
        <v>0.67727609178386383</v>
      </c>
      <c r="L68" s="2">
        <v>1.351</v>
      </c>
      <c r="N68" s="1">
        <v>50.6</v>
      </c>
      <c r="O68" s="1">
        <v>1.44</v>
      </c>
      <c r="P68" s="1">
        <v>17.57</v>
      </c>
      <c r="Q68" s="1">
        <v>9.59</v>
      </c>
      <c r="R68" s="1">
        <v>6.54</v>
      </c>
      <c r="S68" s="1">
        <v>0.15</v>
      </c>
      <c r="T68" s="1">
        <v>0.6</v>
      </c>
      <c r="U68" s="1">
        <v>3.48</v>
      </c>
      <c r="V68" s="1">
        <v>0.26</v>
      </c>
      <c r="Z68" s="1">
        <v>78</v>
      </c>
      <c r="AA68" s="1">
        <v>11</v>
      </c>
      <c r="AB68" s="1">
        <v>490</v>
      </c>
      <c r="AC68" s="1">
        <v>24</v>
      </c>
      <c r="AD68" s="1">
        <v>140</v>
      </c>
      <c r="AE68" s="1">
        <v>11</v>
      </c>
      <c r="AF68" s="1">
        <v>214</v>
      </c>
      <c r="AG68" s="1">
        <v>16</v>
      </c>
      <c r="AH68" s="1">
        <v>33</v>
      </c>
      <c r="AI68" s="1">
        <v>21</v>
      </c>
      <c r="AJ68" s="1">
        <v>4.5999999999999996</v>
      </c>
      <c r="AK68" s="1">
        <v>1.47</v>
      </c>
      <c r="AL68" s="1">
        <v>4.8</v>
      </c>
      <c r="AN68" s="1">
        <v>2.2999999999999998</v>
      </c>
      <c r="AO68" s="1">
        <v>0.38</v>
      </c>
      <c r="AQ68" s="1">
        <v>1.869</v>
      </c>
      <c r="AR68" s="1">
        <v>0.56399999999999995</v>
      </c>
      <c r="AT68" s="3"/>
      <c r="AU68" s="3">
        <f t="shared" si="43"/>
        <v>20.416666666666668</v>
      </c>
      <c r="AV68" s="3">
        <f t="shared" si="44"/>
        <v>114.49973247726057</v>
      </c>
      <c r="AW68" s="3">
        <f t="shared" si="45"/>
        <v>5.8855002675227395</v>
      </c>
      <c r="AX68" s="3">
        <f t="shared" si="46"/>
        <v>6.9565217391304355</v>
      </c>
      <c r="AY68" s="3"/>
      <c r="AZ68" s="3">
        <f t="shared" si="47"/>
        <v>0.3017656500802568</v>
      </c>
      <c r="BA68" s="3">
        <f t="shared" si="41"/>
        <v>8.8999999999999996E-2</v>
      </c>
      <c r="BB68" s="3">
        <f t="shared" si="42"/>
        <v>14.347826086956523</v>
      </c>
      <c r="BC68" s="33"/>
    </row>
    <row r="69" spans="2:55">
      <c r="B69" s="14">
        <v>2009</v>
      </c>
      <c r="C69" s="1" t="s">
        <v>174</v>
      </c>
      <c r="D69" s="1" t="s">
        <v>164</v>
      </c>
      <c r="E69" s="1" t="s">
        <v>175</v>
      </c>
      <c r="F69" s="1" t="s">
        <v>35</v>
      </c>
      <c r="G69" s="14" t="s">
        <v>165</v>
      </c>
      <c r="H69" s="14" t="s">
        <v>185</v>
      </c>
      <c r="K69" s="27">
        <v>0.92124352331606219</v>
      </c>
      <c r="L69" s="2">
        <v>0.96499999999999997</v>
      </c>
      <c r="N69" s="1">
        <v>51.2</v>
      </c>
      <c r="O69" s="1">
        <v>1.38</v>
      </c>
      <c r="P69" s="1">
        <v>17.600000000000001</v>
      </c>
      <c r="Q69" s="1">
        <v>9.82</v>
      </c>
      <c r="R69" s="1">
        <v>5.54</v>
      </c>
      <c r="S69" s="1">
        <v>0.16</v>
      </c>
      <c r="T69" s="1">
        <v>0.68</v>
      </c>
      <c r="U69" s="1">
        <v>3.29</v>
      </c>
      <c r="V69" s="1">
        <v>0.25</v>
      </c>
      <c r="Z69" s="1">
        <v>42</v>
      </c>
      <c r="AA69" s="1">
        <v>14</v>
      </c>
      <c r="AB69" s="1">
        <v>413</v>
      </c>
      <c r="AC69" s="1">
        <v>26</v>
      </c>
      <c r="AD69" s="1">
        <v>147</v>
      </c>
      <c r="AE69" s="1">
        <v>8</v>
      </c>
      <c r="AF69" s="1">
        <v>272</v>
      </c>
      <c r="AG69" s="1">
        <v>19</v>
      </c>
      <c r="AH69" s="1">
        <v>38</v>
      </c>
      <c r="AI69" s="1">
        <v>22</v>
      </c>
      <c r="AJ69" s="1">
        <v>5.2</v>
      </c>
      <c r="AK69" s="1">
        <v>1.46</v>
      </c>
      <c r="AL69" s="1">
        <v>4.8</v>
      </c>
      <c r="AN69" s="1">
        <v>2.7</v>
      </c>
      <c r="AQ69" s="1">
        <v>2.9020000000000001</v>
      </c>
      <c r="AR69" s="1">
        <v>0.85</v>
      </c>
      <c r="AT69" s="3"/>
      <c r="AU69" s="3">
        <f t="shared" si="43"/>
        <v>15.884615384615385</v>
      </c>
      <c r="AV69" s="3">
        <f t="shared" si="44"/>
        <v>93.728463128876626</v>
      </c>
      <c r="AW69" s="3">
        <f t="shared" si="45"/>
        <v>4.8242591316333563</v>
      </c>
      <c r="AX69" s="3">
        <f t="shared" si="46"/>
        <v>7.0370370370370363</v>
      </c>
      <c r="AY69" s="3"/>
      <c r="AZ69" s="3">
        <f t="shared" si="47"/>
        <v>0.29290144727773948</v>
      </c>
      <c r="BA69" s="3">
        <f t="shared" si="41"/>
        <v>0.13190909090909092</v>
      </c>
      <c r="BB69" s="3">
        <f t="shared" si="42"/>
        <v>14.074074074074073</v>
      </c>
      <c r="BC69" s="33"/>
    </row>
    <row r="70" spans="2:55">
      <c r="B70" s="14">
        <v>2009</v>
      </c>
      <c r="C70" s="1" t="s">
        <v>174</v>
      </c>
      <c r="D70" s="1" t="s">
        <v>166</v>
      </c>
      <c r="E70" s="1" t="s">
        <v>175</v>
      </c>
      <c r="F70" s="1" t="s">
        <v>35</v>
      </c>
      <c r="G70" s="14" t="s">
        <v>167</v>
      </c>
      <c r="H70" s="14" t="s">
        <v>185</v>
      </c>
      <c r="K70" s="27">
        <v>0.67880085653104916</v>
      </c>
      <c r="L70" s="2">
        <v>1.401</v>
      </c>
      <c r="N70" s="1">
        <v>50.8</v>
      </c>
      <c r="O70" s="1">
        <v>1.63</v>
      </c>
      <c r="P70" s="1">
        <v>16.98</v>
      </c>
      <c r="Q70" s="1">
        <v>9.17</v>
      </c>
      <c r="R70" s="1">
        <v>6.11</v>
      </c>
      <c r="S70" s="1">
        <v>0.17</v>
      </c>
      <c r="T70" s="1">
        <v>0.8</v>
      </c>
      <c r="U70" s="1">
        <v>3.58</v>
      </c>
      <c r="V70" s="1">
        <v>0.3</v>
      </c>
      <c r="Z70" s="1">
        <v>84</v>
      </c>
      <c r="AA70" s="1">
        <v>12</v>
      </c>
      <c r="AB70" s="1">
        <v>353</v>
      </c>
      <c r="AC70" s="1">
        <v>28</v>
      </c>
      <c r="AD70" s="1">
        <v>191</v>
      </c>
      <c r="AE70" s="1">
        <v>15</v>
      </c>
      <c r="AF70" s="1">
        <v>180</v>
      </c>
      <c r="AG70" s="1">
        <v>17</v>
      </c>
      <c r="AH70" s="1">
        <v>35</v>
      </c>
      <c r="AI70" s="1">
        <v>23</v>
      </c>
      <c r="AJ70" s="1">
        <v>5.3</v>
      </c>
      <c r="AK70" s="1">
        <v>1.55</v>
      </c>
      <c r="AL70" s="1">
        <v>5.3</v>
      </c>
      <c r="AN70" s="1">
        <v>2.9</v>
      </c>
      <c r="AO70" s="1">
        <v>0.45</v>
      </c>
      <c r="AQ70" s="1">
        <v>2.09</v>
      </c>
      <c r="AR70" s="1">
        <v>0.65500000000000003</v>
      </c>
      <c r="AT70" s="3"/>
      <c r="AU70" s="3">
        <f t="shared" si="43"/>
        <v>12.607142857142858</v>
      </c>
      <c r="AV70" s="3">
        <f t="shared" si="44"/>
        <v>86.124401913875602</v>
      </c>
      <c r="AW70" s="3">
        <f t="shared" si="45"/>
        <v>5.7416267942583739</v>
      </c>
      <c r="AX70" s="3">
        <f t="shared" si="46"/>
        <v>5.862068965517242</v>
      </c>
      <c r="AY70" s="3"/>
      <c r="AZ70" s="3">
        <f t="shared" si="47"/>
        <v>0.3133971291866029</v>
      </c>
      <c r="BA70" s="3">
        <f t="shared" si="41"/>
        <v>9.0869565217391299E-2</v>
      </c>
      <c r="BB70" s="3">
        <f t="shared" si="42"/>
        <v>12.068965517241379</v>
      </c>
      <c r="BC70" s="33"/>
    </row>
    <row r="71" spans="2:55">
      <c r="B71" s="14">
        <v>2009</v>
      </c>
      <c r="C71" s="1" t="s">
        <v>174</v>
      </c>
      <c r="D71" s="1" t="s">
        <v>168</v>
      </c>
      <c r="E71" s="1" t="s">
        <v>175</v>
      </c>
      <c r="F71" s="1" t="s">
        <v>35</v>
      </c>
      <c r="G71" s="14" t="s">
        <v>169</v>
      </c>
      <c r="H71" s="14" t="s">
        <v>185</v>
      </c>
      <c r="K71" s="27">
        <v>0.88617200674536256</v>
      </c>
      <c r="L71" s="2">
        <v>1.1859999999999999</v>
      </c>
      <c r="N71" s="1">
        <v>52.2</v>
      </c>
      <c r="O71" s="1">
        <v>1.77</v>
      </c>
      <c r="P71" s="1">
        <v>17.600000000000001</v>
      </c>
      <c r="Q71" s="1">
        <v>8.3000000000000007</v>
      </c>
      <c r="R71" s="1">
        <v>4.8</v>
      </c>
      <c r="S71" s="1">
        <v>0.16</v>
      </c>
      <c r="T71" s="1">
        <v>0.93</v>
      </c>
      <c r="U71" s="1">
        <v>3.55</v>
      </c>
      <c r="V71" s="1">
        <v>0.36</v>
      </c>
      <c r="Z71" s="1">
        <v>48</v>
      </c>
      <c r="AA71" s="1">
        <v>13</v>
      </c>
      <c r="AB71" s="1">
        <v>357</v>
      </c>
      <c r="AC71" s="1">
        <v>34</v>
      </c>
      <c r="AD71" s="1">
        <v>273</v>
      </c>
      <c r="AE71" s="1">
        <v>19</v>
      </c>
      <c r="AF71" s="1">
        <v>254</v>
      </c>
      <c r="AG71" s="1">
        <v>25</v>
      </c>
      <c r="AH71" s="1">
        <v>47</v>
      </c>
      <c r="AI71" s="1">
        <v>26</v>
      </c>
      <c r="AJ71" s="1">
        <v>5.9</v>
      </c>
      <c r="AK71" s="1">
        <v>1.59</v>
      </c>
      <c r="AL71" s="1">
        <v>5.5</v>
      </c>
      <c r="AN71" s="1">
        <v>2.5</v>
      </c>
      <c r="AO71" s="1">
        <v>0.38</v>
      </c>
      <c r="AQ71" s="1">
        <v>1.5209999999999999</v>
      </c>
      <c r="AR71" s="1">
        <v>0.52700000000000002</v>
      </c>
      <c r="AT71" s="3"/>
      <c r="AU71" s="3">
        <f t="shared" si="43"/>
        <v>10.5</v>
      </c>
      <c r="AV71" s="3">
        <f t="shared" si="44"/>
        <v>166.99539776462854</v>
      </c>
      <c r="AW71" s="3">
        <f t="shared" si="45"/>
        <v>8.5470085470085468</v>
      </c>
      <c r="AX71" s="3">
        <f t="shared" si="46"/>
        <v>10</v>
      </c>
      <c r="AY71" s="3"/>
      <c r="AZ71" s="3">
        <f t="shared" si="47"/>
        <v>0.34648257725180803</v>
      </c>
      <c r="BA71" s="3">
        <f t="shared" si="41"/>
        <v>5.8499999999999996E-2</v>
      </c>
      <c r="BB71" s="3">
        <f t="shared" si="42"/>
        <v>18.8</v>
      </c>
      <c r="BC71" s="33"/>
    </row>
    <row r="72" spans="2:55">
      <c r="B72" s="14">
        <v>2009</v>
      </c>
      <c r="C72" s="1" t="s">
        <v>174</v>
      </c>
      <c r="D72" s="1" t="s">
        <v>170</v>
      </c>
      <c r="E72" s="1" t="s">
        <v>175</v>
      </c>
      <c r="F72" s="1" t="s">
        <v>50</v>
      </c>
      <c r="G72" s="14" t="s">
        <v>171</v>
      </c>
      <c r="H72" s="14" t="s">
        <v>185</v>
      </c>
      <c r="K72" s="27">
        <v>0.90616621983914214</v>
      </c>
      <c r="L72" s="2">
        <v>1.119</v>
      </c>
      <c r="N72" s="1">
        <v>63.2</v>
      </c>
      <c r="O72" s="1">
        <v>1.04</v>
      </c>
      <c r="P72" s="1">
        <v>15.64</v>
      </c>
      <c r="Q72" s="1">
        <v>3.99</v>
      </c>
      <c r="R72" s="1">
        <v>1.54</v>
      </c>
      <c r="S72" s="1">
        <v>0.09</v>
      </c>
      <c r="T72" s="1">
        <v>2.99</v>
      </c>
      <c r="U72" s="1">
        <v>4.7699999999999996</v>
      </c>
      <c r="V72" s="1">
        <v>0.28999999999999998</v>
      </c>
      <c r="Z72" s="1">
        <v>17</v>
      </c>
      <c r="AA72" s="1">
        <v>84</v>
      </c>
      <c r="AB72" s="1">
        <v>284</v>
      </c>
      <c r="AC72" s="1">
        <v>47</v>
      </c>
      <c r="AD72" s="1">
        <v>415</v>
      </c>
      <c r="AE72" s="1">
        <v>29</v>
      </c>
      <c r="AF72" s="1">
        <v>499</v>
      </c>
      <c r="AG72" s="1" t="s">
        <v>176</v>
      </c>
      <c r="AH72" s="1" t="s">
        <v>176</v>
      </c>
      <c r="AJ72" s="1" t="s">
        <v>176</v>
      </c>
      <c r="AK72" s="1" t="s">
        <v>176</v>
      </c>
      <c r="AL72" s="1" t="s">
        <v>176</v>
      </c>
      <c r="AN72" s="1" t="s">
        <v>176</v>
      </c>
      <c r="AO72" s="1" t="s">
        <v>176</v>
      </c>
      <c r="AQ72" s="1">
        <v>9.7739999999999991</v>
      </c>
      <c r="AR72" s="1">
        <v>3.2669999999999999</v>
      </c>
      <c r="AT72" s="3"/>
      <c r="AU72" s="3">
        <f t="shared" si="43"/>
        <v>6.042553191489362</v>
      </c>
      <c r="AV72" s="3">
        <f t="shared" si="44"/>
        <v>51.053816247186418</v>
      </c>
      <c r="AW72" s="3">
        <f t="shared" si="45"/>
        <v>8.594229588704728</v>
      </c>
      <c r="AX72" s="3"/>
      <c r="AY72" s="3"/>
      <c r="AZ72" s="3">
        <f t="shared" si="47"/>
        <v>0.33425414364640887</v>
      </c>
      <c r="BA72" s="3"/>
      <c r="BB72" s="3"/>
      <c r="BC72" s="33"/>
    </row>
    <row r="73" spans="2:55">
      <c r="B73" s="14">
        <v>2009</v>
      </c>
      <c r="C73" s="1" t="s">
        <v>174</v>
      </c>
      <c r="D73" s="1" t="s">
        <v>172</v>
      </c>
      <c r="E73" s="1" t="s">
        <v>175</v>
      </c>
      <c r="F73" s="1" t="s">
        <v>35</v>
      </c>
      <c r="G73" s="14" t="s">
        <v>173</v>
      </c>
      <c r="H73" s="14" t="s">
        <v>185</v>
      </c>
      <c r="K73" s="27">
        <v>0.70169252468265164</v>
      </c>
      <c r="L73" s="2">
        <v>1.4179999999999999</v>
      </c>
      <c r="N73" s="1">
        <v>58.8</v>
      </c>
      <c r="O73" s="1">
        <v>1.3</v>
      </c>
      <c r="P73" s="1">
        <v>16.66</v>
      </c>
      <c r="Q73" s="1">
        <v>6.18</v>
      </c>
      <c r="R73" s="1">
        <v>3.16</v>
      </c>
      <c r="S73" s="1">
        <v>0.11</v>
      </c>
      <c r="T73" s="1">
        <v>2.1</v>
      </c>
      <c r="U73" s="1">
        <v>4</v>
      </c>
      <c r="V73" s="1">
        <v>0.32</v>
      </c>
      <c r="Z73" s="1">
        <v>37</v>
      </c>
      <c r="AA73" s="1">
        <v>61</v>
      </c>
      <c r="AB73" s="1">
        <v>395</v>
      </c>
      <c r="AC73" s="1">
        <v>39</v>
      </c>
      <c r="AD73" s="1">
        <v>298</v>
      </c>
      <c r="AE73" s="1">
        <v>21</v>
      </c>
      <c r="AF73" s="1">
        <v>349</v>
      </c>
      <c r="AG73" s="1">
        <v>29</v>
      </c>
      <c r="AH73" s="1">
        <v>53</v>
      </c>
      <c r="AI73" s="1">
        <v>31</v>
      </c>
      <c r="AJ73" s="1">
        <v>6.4</v>
      </c>
      <c r="AK73" s="1">
        <v>1.54</v>
      </c>
      <c r="AL73" s="1">
        <v>6.3</v>
      </c>
      <c r="AN73" s="1">
        <v>2.6</v>
      </c>
      <c r="AO73" s="1">
        <v>0.4</v>
      </c>
      <c r="AQ73" s="1">
        <v>5.3380000000000001</v>
      </c>
      <c r="AR73" s="1">
        <v>1.75</v>
      </c>
      <c r="AT73" s="3"/>
      <c r="AU73" s="3">
        <f t="shared" si="43"/>
        <v>10.128205128205128</v>
      </c>
      <c r="AV73" s="3">
        <f t="shared" si="44"/>
        <v>65.380292244286252</v>
      </c>
      <c r="AW73" s="3">
        <f t="shared" si="45"/>
        <v>11.427500936680405</v>
      </c>
      <c r="AX73" s="3">
        <f t="shared" si="46"/>
        <v>11.153846153846153</v>
      </c>
      <c r="AY73" s="3"/>
      <c r="AZ73" s="3">
        <f t="shared" si="47"/>
        <v>0.32783814162607716</v>
      </c>
      <c r="BA73" s="3">
        <f t="shared" si="41"/>
        <v>0.17219354838709677</v>
      </c>
      <c r="BB73" s="3">
        <f t="shared" si="42"/>
        <v>20.384615384615383</v>
      </c>
      <c r="BC73" s="33"/>
    </row>
    <row r="74" spans="2:55">
      <c r="K74" s="27"/>
      <c r="BA74" s="3"/>
      <c r="BB74" s="3"/>
      <c r="BC74" s="33"/>
    </row>
    <row r="75" spans="2:55">
      <c r="B75" s="14">
        <v>2004</v>
      </c>
      <c r="C75" s="1" t="s">
        <v>187</v>
      </c>
      <c r="D75" s="14" t="s">
        <v>177</v>
      </c>
      <c r="E75" s="1" t="s">
        <v>186</v>
      </c>
      <c r="F75" s="1" t="s">
        <v>41</v>
      </c>
      <c r="G75" s="14">
        <v>3500</v>
      </c>
      <c r="K75" s="27">
        <v>0.85399999999999998</v>
      </c>
      <c r="L75" s="2">
        <v>1.3380000000000001</v>
      </c>
      <c r="N75" s="1">
        <v>70.400000000000006</v>
      </c>
      <c r="O75" s="1">
        <v>0.54</v>
      </c>
      <c r="P75" s="1">
        <v>14.92</v>
      </c>
      <c r="Q75" s="1">
        <v>1.98</v>
      </c>
      <c r="R75" s="1">
        <v>0.59</v>
      </c>
      <c r="S75" s="1">
        <v>0.14000000000000001</v>
      </c>
      <c r="T75" s="1">
        <v>2.96</v>
      </c>
      <c r="U75" s="1">
        <v>5.74</v>
      </c>
      <c r="V75" s="1">
        <v>0.1</v>
      </c>
      <c r="X75" s="1">
        <v>11</v>
      </c>
      <c r="Y75" s="1">
        <v>1</v>
      </c>
      <c r="Z75" s="1">
        <v>9</v>
      </c>
      <c r="AA75" s="1">
        <v>73.44</v>
      </c>
      <c r="AB75" s="1">
        <v>226</v>
      </c>
      <c r="AC75" s="1">
        <v>53.1</v>
      </c>
      <c r="AD75" s="1">
        <v>296.39999999999998</v>
      </c>
      <c r="AE75" s="1">
        <v>17.68</v>
      </c>
      <c r="AF75" s="1">
        <v>973</v>
      </c>
      <c r="AG75" s="1">
        <v>29.22</v>
      </c>
      <c r="AH75" s="1">
        <v>62</v>
      </c>
      <c r="AI75" s="1">
        <v>34.74</v>
      </c>
      <c r="AJ75" s="1">
        <v>8.5399999999999991</v>
      </c>
      <c r="AK75" s="1">
        <v>2.09</v>
      </c>
      <c r="AL75" s="1">
        <v>8.11</v>
      </c>
      <c r="AM75" s="1">
        <v>8.33</v>
      </c>
      <c r="AN75" s="1">
        <v>5.25</v>
      </c>
      <c r="AO75" s="1">
        <v>0.85</v>
      </c>
      <c r="AP75" s="1">
        <v>11</v>
      </c>
      <c r="AQ75" s="1">
        <v>7.07</v>
      </c>
      <c r="AR75" s="1">
        <v>3.117</v>
      </c>
      <c r="AU75" s="3">
        <f t="shared" ref="AU75:AU81" si="48">AB75/AC75</f>
        <v>4.256120527306968</v>
      </c>
      <c r="AV75" s="3">
        <f t="shared" ref="AV75:AV81" si="49">AF75/AQ75</f>
        <v>137.62376237623761</v>
      </c>
      <c r="AW75" s="3">
        <f t="shared" ref="AW75:AW81" si="50">AA75/AQ75</f>
        <v>10.387553041018387</v>
      </c>
      <c r="AX75" s="3">
        <f t="shared" ref="AX75:AX81" si="51">AG75/AN75</f>
        <v>5.5657142857142858</v>
      </c>
      <c r="AY75" s="3">
        <f t="shared" ref="AY75:AY81" si="52">AH75/AP75</f>
        <v>5.6363636363636367</v>
      </c>
      <c r="AZ75" s="3">
        <f t="shared" ref="AZ75:AZ81" si="53">AR75/AQ75</f>
        <v>0.44087694483734086</v>
      </c>
      <c r="BA75" s="3">
        <f t="shared" si="41"/>
        <v>0.20351180195739782</v>
      </c>
      <c r="BB75" s="3">
        <f t="shared" si="42"/>
        <v>11.80952380952381</v>
      </c>
      <c r="BC75" s="33"/>
    </row>
    <row r="76" spans="2:55">
      <c r="B76" s="14">
        <v>2004</v>
      </c>
      <c r="C76" s="1" t="s">
        <v>187</v>
      </c>
      <c r="D76" s="14" t="s">
        <v>178</v>
      </c>
      <c r="E76" s="1" t="s">
        <v>186</v>
      </c>
      <c r="F76" s="1" t="s">
        <v>35</v>
      </c>
      <c r="G76" s="14" t="s">
        <v>183</v>
      </c>
      <c r="K76" s="27">
        <v>0.98599999999999999</v>
      </c>
      <c r="L76" s="2">
        <v>1.4610000000000001</v>
      </c>
      <c r="N76" s="1">
        <v>53.24</v>
      </c>
      <c r="O76" s="1">
        <v>1.19</v>
      </c>
      <c r="P76" s="1">
        <v>17.600000000000001</v>
      </c>
      <c r="Q76" s="1">
        <v>8.5299999999999994</v>
      </c>
      <c r="R76" s="1">
        <v>4.29</v>
      </c>
      <c r="S76" s="1">
        <v>0.19</v>
      </c>
      <c r="T76" s="1">
        <v>1.71</v>
      </c>
      <c r="U76" s="1">
        <v>3.41</v>
      </c>
      <c r="V76" s="1">
        <v>0.3</v>
      </c>
      <c r="X76" s="1">
        <v>25</v>
      </c>
      <c r="Y76" s="1">
        <v>21</v>
      </c>
      <c r="Z76" s="1">
        <v>20</v>
      </c>
      <c r="AA76" s="1">
        <v>43.81</v>
      </c>
      <c r="AB76" s="1">
        <v>384</v>
      </c>
      <c r="AC76" s="1">
        <v>36.200000000000003</v>
      </c>
      <c r="AD76" s="1">
        <v>195.4</v>
      </c>
      <c r="AE76" s="1">
        <v>12.54</v>
      </c>
      <c r="AF76" s="1">
        <v>414</v>
      </c>
      <c r="AG76" s="1">
        <v>17.600000000000001</v>
      </c>
      <c r="AH76" s="1">
        <v>39.39</v>
      </c>
      <c r="AI76" s="1">
        <v>24.23</v>
      </c>
      <c r="AJ76" s="1">
        <v>6.31</v>
      </c>
      <c r="AK76" s="1">
        <v>1.5</v>
      </c>
      <c r="AL76" s="1">
        <v>6.24</v>
      </c>
      <c r="AM76" s="1">
        <v>5.88</v>
      </c>
      <c r="AN76" s="1">
        <v>3.37</v>
      </c>
      <c r="AO76" s="1">
        <v>0.54</v>
      </c>
      <c r="AP76" s="1">
        <v>5.25</v>
      </c>
      <c r="AQ76" s="1">
        <v>4.41</v>
      </c>
      <c r="AR76" s="1">
        <v>2.0939999999999999</v>
      </c>
      <c r="AU76" s="3">
        <f t="shared" si="48"/>
        <v>10.607734806629834</v>
      </c>
      <c r="AV76" s="3">
        <f t="shared" si="49"/>
        <v>93.877551020408163</v>
      </c>
      <c r="AW76" s="3">
        <f t="shared" si="50"/>
        <v>9.9342403628117921</v>
      </c>
      <c r="AX76" s="3">
        <f t="shared" si="51"/>
        <v>5.2225519287833828</v>
      </c>
      <c r="AY76" s="3">
        <f t="shared" si="52"/>
        <v>7.5028571428571427</v>
      </c>
      <c r="AZ76" s="3">
        <f t="shared" si="53"/>
        <v>0.47482993197278905</v>
      </c>
      <c r="BA76" s="3">
        <f t="shared" si="41"/>
        <v>0.18200577796120512</v>
      </c>
      <c r="BB76" s="3">
        <f t="shared" si="42"/>
        <v>11.688427299703264</v>
      </c>
      <c r="BC76" s="33"/>
    </row>
    <row r="77" spans="2:55">
      <c r="B77" s="14">
        <v>2004</v>
      </c>
      <c r="C77" s="1" t="s">
        <v>187</v>
      </c>
      <c r="D77" s="14" t="s">
        <v>179</v>
      </c>
      <c r="E77" s="1" t="s">
        <v>186</v>
      </c>
      <c r="F77" s="1" t="s">
        <v>35</v>
      </c>
      <c r="G77" s="14" t="s">
        <v>184</v>
      </c>
      <c r="K77" s="27">
        <v>0.96099999999999997</v>
      </c>
      <c r="L77" s="2">
        <v>1.4570000000000001</v>
      </c>
      <c r="N77" s="1">
        <v>52.52</v>
      </c>
      <c r="O77" s="1">
        <v>1.17</v>
      </c>
      <c r="P77" s="1">
        <v>18.100000000000001</v>
      </c>
      <c r="Q77" s="1">
        <v>10.1</v>
      </c>
      <c r="R77" s="1">
        <v>4.37</v>
      </c>
      <c r="S77" s="1">
        <v>0.18</v>
      </c>
      <c r="T77" s="1">
        <v>0.94</v>
      </c>
      <c r="U77" s="1">
        <v>3.03</v>
      </c>
      <c r="V77" s="1">
        <v>0.2</v>
      </c>
      <c r="X77" s="1">
        <v>32</v>
      </c>
      <c r="Y77" s="1">
        <v>39</v>
      </c>
      <c r="Z77" s="1">
        <v>18</v>
      </c>
      <c r="AA77" s="1">
        <v>21.22</v>
      </c>
      <c r="AB77" s="1">
        <v>372</v>
      </c>
      <c r="AC77" s="1">
        <v>24.3</v>
      </c>
      <c r="AD77" s="1">
        <v>95.5</v>
      </c>
      <c r="AE77" s="1">
        <v>5.72</v>
      </c>
      <c r="AF77" s="1">
        <v>304</v>
      </c>
      <c r="AG77" s="1">
        <v>9.8000000000000007</v>
      </c>
      <c r="AH77" s="1">
        <v>22.22</v>
      </c>
      <c r="AI77" s="1">
        <v>14.14</v>
      </c>
      <c r="AJ77" s="1">
        <v>3.93</v>
      </c>
      <c r="AK77" s="1">
        <v>1.2</v>
      </c>
      <c r="AL77" s="1">
        <v>4.12</v>
      </c>
      <c r="AM77" s="1">
        <v>4.1100000000000003</v>
      </c>
      <c r="AN77" s="1">
        <v>2.36</v>
      </c>
      <c r="AO77" s="1">
        <v>0.37</v>
      </c>
      <c r="AP77" s="1">
        <v>3.56</v>
      </c>
      <c r="AQ77" s="1">
        <v>1.9139999999999999</v>
      </c>
      <c r="AR77" s="1">
        <v>0.89800000000000002</v>
      </c>
      <c r="AU77" s="3">
        <f t="shared" si="48"/>
        <v>15.308641975308641</v>
      </c>
      <c r="AV77" s="3">
        <f t="shared" si="49"/>
        <v>158.82967607105539</v>
      </c>
      <c r="AW77" s="3">
        <f t="shared" si="50"/>
        <v>11.086729362591431</v>
      </c>
      <c r="AX77" s="3">
        <f t="shared" si="51"/>
        <v>4.1525423728813564</v>
      </c>
      <c r="AY77" s="3">
        <f t="shared" si="52"/>
        <v>6.2415730337078648</v>
      </c>
      <c r="AZ77" s="3">
        <f t="shared" si="53"/>
        <v>0.46917450365726232</v>
      </c>
      <c r="BA77" s="3">
        <f t="shared" si="41"/>
        <v>0.13536067892503534</v>
      </c>
      <c r="BB77" s="3">
        <f t="shared" si="42"/>
        <v>9.4152542372881349</v>
      </c>
      <c r="BC77" s="33"/>
    </row>
    <row r="78" spans="2:55">
      <c r="B78" s="14">
        <v>2004</v>
      </c>
      <c r="C78" s="1" t="s">
        <v>187</v>
      </c>
      <c r="D78" s="14">
        <v>2</v>
      </c>
      <c r="E78" s="1" t="s">
        <v>186</v>
      </c>
      <c r="F78" s="1" t="s">
        <v>35</v>
      </c>
      <c r="G78" s="14">
        <v>1931</v>
      </c>
      <c r="K78" s="27">
        <v>0.99099999999999999</v>
      </c>
      <c r="L78" s="2">
        <v>1.4279999999999999</v>
      </c>
      <c r="N78" s="1">
        <v>57.78</v>
      </c>
      <c r="O78" s="1">
        <v>1.26</v>
      </c>
      <c r="P78" s="1">
        <v>16.68</v>
      </c>
      <c r="Q78" s="1">
        <v>7.02</v>
      </c>
      <c r="R78" s="1">
        <v>3.19</v>
      </c>
      <c r="S78" s="1">
        <v>0.2</v>
      </c>
      <c r="T78" s="1">
        <v>1.37</v>
      </c>
      <c r="U78" s="1">
        <v>4.32</v>
      </c>
      <c r="V78" s="1">
        <v>0.38</v>
      </c>
      <c r="X78" s="1">
        <v>25</v>
      </c>
      <c r="Y78" s="1">
        <v>9</v>
      </c>
      <c r="Z78" s="1">
        <v>1</v>
      </c>
      <c r="AA78" s="1">
        <v>30.11</v>
      </c>
      <c r="AB78" s="1">
        <v>429</v>
      </c>
      <c r="AC78" s="1">
        <v>32.299999999999997</v>
      </c>
      <c r="AD78" s="1">
        <v>124.5</v>
      </c>
      <c r="AE78" s="1">
        <v>7.71</v>
      </c>
      <c r="AF78" s="1">
        <v>471</v>
      </c>
      <c r="AG78" s="1">
        <v>14.6</v>
      </c>
      <c r="AH78" s="1">
        <v>32.18</v>
      </c>
      <c r="AI78" s="1">
        <v>20.16</v>
      </c>
      <c r="AJ78" s="1">
        <v>5.36</v>
      </c>
      <c r="AK78" s="1">
        <v>1.67</v>
      </c>
      <c r="AL78" s="1">
        <v>5.53</v>
      </c>
      <c r="AM78" s="1">
        <v>5.33</v>
      </c>
      <c r="AN78" s="1">
        <v>3.01</v>
      </c>
      <c r="AO78" s="1">
        <v>0.47</v>
      </c>
      <c r="AP78" s="1">
        <v>5.17</v>
      </c>
      <c r="AQ78" s="1">
        <v>2.8130000000000002</v>
      </c>
      <c r="AR78" s="1">
        <v>1.2889999999999999</v>
      </c>
      <c r="AU78" s="3">
        <f t="shared" si="48"/>
        <v>13.281733746130032</v>
      </c>
      <c r="AV78" s="3">
        <f t="shared" si="49"/>
        <v>167.4369001066477</v>
      </c>
      <c r="AW78" s="3">
        <f t="shared" si="50"/>
        <v>10.703874866690365</v>
      </c>
      <c r="AX78" s="3">
        <f t="shared" si="51"/>
        <v>4.8504983388704321</v>
      </c>
      <c r="AY78" s="3">
        <f t="shared" si="52"/>
        <v>6.2243713733075436</v>
      </c>
      <c r="AZ78" s="3">
        <f t="shared" si="53"/>
        <v>0.45822964806256661</v>
      </c>
      <c r="BA78" s="3">
        <f t="shared" si="41"/>
        <v>0.13953373015873016</v>
      </c>
      <c r="BB78" s="3">
        <f t="shared" si="42"/>
        <v>10.691029900332227</v>
      </c>
      <c r="BC78" s="33"/>
    </row>
    <row r="79" spans="2:55">
      <c r="B79" s="14">
        <v>2004</v>
      </c>
      <c r="C79" s="1" t="s">
        <v>187</v>
      </c>
      <c r="D79" s="14" t="s">
        <v>180</v>
      </c>
      <c r="E79" s="1" t="s">
        <v>186</v>
      </c>
      <c r="F79" s="1" t="s">
        <v>35</v>
      </c>
      <c r="G79" s="14">
        <v>1931</v>
      </c>
      <c r="K79" s="27">
        <v>0.97</v>
      </c>
      <c r="L79" s="2">
        <v>1.4159999999999999</v>
      </c>
      <c r="N79" s="1">
        <v>62.55</v>
      </c>
      <c r="O79" s="1">
        <v>1.03</v>
      </c>
      <c r="P79" s="1">
        <v>16.440000000000001</v>
      </c>
      <c r="Q79" s="1">
        <v>5</v>
      </c>
      <c r="R79" s="1">
        <v>2.1</v>
      </c>
      <c r="S79" s="1">
        <v>0.19</v>
      </c>
      <c r="T79" s="1">
        <v>1.85</v>
      </c>
      <c r="U79" s="1">
        <v>4.8899999999999997</v>
      </c>
      <c r="V79" s="1">
        <v>0.38</v>
      </c>
      <c r="X79" s="1">
        <v>20</v>
      </c>
      <c r="Y79" s="1">
        <v>20</v>
      </c>
      <c r="Z79" s="1">
        <v>3</v>
      </c>
      <c r="AA79" s="1">
        <v>48.1</v>
      </c>
      <c r="AB79" s="1">
        <v>423</v>
      </c>
      <c r="AC79" s="1">
        <v>42.2</v>
      </c>
      <c r="AD79" s="1">
        <v>187.1</v>
      </c>
      <c r="AE79" s="1">
        <v>11.74</v>
      </c>
      <c r="AF79" s="1">
        <v>695</v>
      </c>
      <c r="AG79" s="1">
        <v>20.91</v>
      </c>
      <c r="AH79" s="1">
        <v>45.22</v>
      </c>
      <c r="AI79" s="1">
        <v>27.14</v>
      </c>
      <c r="AJ79" s="1">
        <v>7</v>
      </c>
      <c r="AK79" s="1">
        <v>2.0299999999999998</v>
      </c>
      <c r="AL79" s="1">
        <v>7.12</v>
      </c>
      <c r="AM79" s="1">
        <v>6.89</v>
      </c>
      <c r="AN79" s="1">
        <v>4.03</v>
      </c>
      <c r="AO79" s="1">
        <v>0.64</v>
      </c>
      <c r="AP79" s="1">
        <v>7.72</v>
      </c>
      <c r="AQ79" s="1">
        <v>4.4379999999999997</v>
      </c>
      <c r="AR79" s="1">
        <v>2.0089999999999999</v>
      </c>
      <c r="AU79" s="3">
        <f t="shared" si="48"/>
        <v>10.023696682464454</v>
      </c>
      <c r="AV79" s="3">
        <f t="shared" si="49"/>
        <v>156.6020730058585</v>
      </c>
      <c r="AW79" s="3">
        <f t="shared" si="50"/>
        <v>10.838215412347905</v>
      </c>
      <c r="AX79" s="3">
        <f t="shared" si="51"/>
        <v>5.1885856079404462</v>
      </c>
      <c r="AY79" s="3">
        <f t="shared" si="52"/>
        <v>5.857512953367876</v>
      </c>
      <c r="AZ79" s="3">
        <f t="shared" si="53"/>
        <v>0.45268138801261831</v>
      </c>
      <c r="BA79" s="3">
        <f t="shared" si="41"/>
        <v>0.16352247605011053</v>
      </c>
      <c r="BB79" s="3">
        <f t="shared" si="42"/>
        <v>11.220843672456574</v>
      </c>
      <c r="BC79" s="33"/>
    </row>
    <row r="80" spans="2:55">
      <c r="B80" s="14">
        <v>2004</v>
      </c>
      <c r="C80" s="1" t="s">
        <v>187</v>
      </c>
      <c r="D80" s="14" t="s">
        <v>181</v>
      </c>
      <c r="E80" s="1" t="s">
        <v>186</v>
      </c>
      <c r="F80" s="1" t="s">
        <v>50</v>
      </c>
      <c r="G80" s="14">
        <v>1931</v>
      </c>
      <c r="K80" s="27">
        <v>0.96499999999999997</v>
      </c>
      <c r="L80" s="2">
        <v>1.407</v>
      </c>
      <c r="N80" s="1">
        <v>66.400000000000006</v>
      </c>
      <c r="O80" s="1">
        <v>0.78</v>
      </c>
      <c r="P80" s="1">
        <v>15.89</v>
      </c>
      <c r="Q80" s="1">
        <v>3.44</v>
      </c>
      <c r="R80" s="1">
        <v>1.1599999999999999</v>
      </c>
      <c r="S80" s="1">
        <v>0.16</v>
      </c>
      <c r="T80" s="1">
        <v>2.3199999999999998</v>
      </c>
      <c r="U80" s="1">
        <v>5.55</v>
      </c>
      <c r="V80" s="1">
        <v>0.24</v>
      </c>
      <c r="X80" s="1">
        <v>16</v>
      </c>
      <c r="Y80" s="1">
        <v>11</v>
      </c>
      <c r="Z80" s="1">
        <v>0</v>
      </c>
      <c r="AA80" s="1">
        <v>57.2</v>
      </c>
      <c r="AB80" s="1">
        <v>381</v>
      </c>
      <c r="AC80" s="1">
        <v>45.6</v>
      </c>
      <c r="AD80" s="1">
        <v>221.8</v>
      </c>
      <c r="AE80" s="1">
        <v>13.68</v>
      </c>
      <c r="AF80" s="1">
        <v>799</v>
      </c>
      <c r="AG80" s="1">
        <v>23.48</v>
      </c>
      <c r="AH80" s="1">
        <v>50.58</v>
      </c>
      <c r="AI80" s="1">
        <v>29.59</v>
      </c>
      <c r="AJ80" s="1">
        <v>7.47</v>
      </c>
      <c r="AK80" s="1">
        <v>2.11</v>
      </c>
      <c r="AL80" s="1">
        <v>7.49</v>
      </c>
      <c r="AM80" s="1">
        <v>7.32</v>
      </c>
      <c r="AN80" s="1">
        <v>4.42</v>
      </c>
      <c r="AO80" s="1">
        <v>0.71</v>
      </c>
      <c r="AP80" s="1">
        <v>9.11</v>
      </c>
      <c r="AQ80" s="1">
        <v>5.3390000000000004</v>
      </c>
      <c r="AR80" s="1">
        <v>2.3889999999999998</v>
      </c>
      <c r="AU80" s="3">
        <f t="shared" si="48"/>
        <v>8.3552631578947363</v>
      </c>
      <c r="AV80" s="3">
        <f t="shared" si="49"/>
        <v>149.65349316351376</v>
      </c>
      <c r="AW80" s="3">
        <f t="shared" si="50"/>
        <v>10.713616782168945</v>
      </c>
      <c r="AX80" s="3">
        <f t="shared" si="51"/>
        <v>5.3122171945701355</v>
      </c>
      <c r="AY80" s="3">
        <f t="shared" si="52"/>
        <v>5.5521405049396266</v>
      </c>
      <c r="AZ80" s="3">
        <f t="shared" si="53"/>
        <v>0.44746207154897916</v>
      </c>
      <c r="BA80" s="3">
        <f t="shared" si="41"/>
        <v>0.18043257857384254</v>
      </c>
      <c r="BB80" s="3">
        <f t="shared" si="42"/>
        <v>11.44343891402715</v>
      </c>
      <c r="BC80" s="33"/>
    </row>
    <row r="81" spans="2:55">
      <c r="B81" s="14">
        <v>2004</v>
      </c>
      <c r="C81" s="1" t="s">
        <v>187</v>
      </c>
      <c r="D81" s="14" t="s">
        <v>182</v>
      </c>
      <c r="E81" s="1" t="s">
        <v>186</v>
      </c>
      <c r="F81" s="1" t="s">
        <v>50</v>
      </c>
      <c r="G81" s="14">
        <v>1931</v>
      </c>
      <c r="K81" s="27">
        <v>0.97199999999999998</v>
      </c>
      <c r="L81" s="2">
        <v>1.42</v>
      </c>
      <c r="N81" s="1">
        <v>68</v>
      </c>
      <c r="O81" s="1">
        <v>0.7</v>
      </c>
      <c r="P81" s="1">
        <v>15.52</v>
      </c>
      <c r="Q81" s="1">
        <v>2.92</v>
      </c>
      <c r="R81" s="1">
        <v>0.86</v>
      </c>
      <c r="S81" s="1">
        <v>0.15</v>
      </c>
      <c r="T81" s="1">
        <v>2.63</v>
      </c>
      <c r="U81" s="1">
        <v>5.39</v>
      </c>
      <c r="V81" s="1">
        <v>0.19</v>
      </c>
      <c r="X81" s="1">
        <v>12</v>
      </c>
      <c r="Y81" s="1">
        <v>0</v>
      </c>
      <c r="Z81" s="1">
        <v>0</v>
      </c>
      <c r="AA81" s="1">
        <v>64.36</v>
      </c>
      <c r="AB81" s="1">
        <v>241</v>
      </c>
      <c r="AC81" s="1">
        <v>44.5</v>
      </c>
      <c r="AD81" s="1">
        <v>248.8</v>
      </c>
      <c r="AE81" s="1">
        <v>14.62</v>
      </c>
      <c r="AF81" s="1">
        <v>809</v>
      </c>
      <c r="AG81" s="1">
        <v>23.15</v>
      </c>
      <c r="AH81" s="1">
        <v>49.62</v>
      </c>
      <c r="AI81" s="1">
        <v>28.08</v>
      </c>
      <c r="AJ81" s="1">
        <v>7.01</v>
      </c>
      <c r="AK81" s="1">
        <v>1.71</v>
      </c>
      <c r="AL81" s="1">
        <v>6.89</v>
      </c>
      <c r="AM81" s="1">
        <v>6.97</v>
      </c>
      <c r="AN81" s="1">
        <v>4.43</v>
      </c>
      <c r="AO81" s="1">
        <v>0.71</v>
      </c>
      <c r="AP81" s="1">
        <v>9.39</v>
      </c>
      <c r="AQ81" s="1">
        <v>5.9749999999999996</v>
      </c>
      <c r="AR81" s="1">
        <v>2.694</v>
      </c>
      <c r="AU81" s="3">
        <f t="shared" si="48"/>
        <v>5.415730337078652</v>
      </c>
      <c r="AV81" s="3">
        <f t="shared" si="49"/>
        <v>135.39748953974896</v>
      </c>
      <c r="AW81" s="3">
        <f t="shared" si="50"/>
        <v>10.771548117154813</v>
      </c>
      <c r="AX81" s="3">
        <f t="shared" si="51"/>
        <v>5.2257336343115126</v>
      </c>
      <c r="AY81" s="3">
        <f t="shared" si="52"/>
        <v>5.2843450479233223</v>
      </c>
      <c r="AZ81" s="3">
        <f t="shared" si="53"/>
        <v>0.45087866108786612</v>
      </c>
      <c r="BA81" s="3">
        <f t="shared" si="41"/>
        <v>0.2127849002849003</v>
      </c>
      <c r="BB81" s="3">
        <f t="shared" si="42"/>
        <v>11.200902934537247</v>
      </c>
      <c r="BC81" s="33"/>
    </row>
    <row r="82" spans="2:55">
      <c r="K82" s="27"/>
      <c r="AU82" s="3"/>
      <c r="AV82" s="3"/>
      <c r="AW82" s="3"/>
      <c r="AX82" s="3"/>
      <c r="AY82" s="3"/>
      <c r="AZ82" s="3"/>
      <c r="BA82" s="3"/>
      <c r="BB82" s="3"/>
      <c r="BC82" s="33"/>
    </row>
    <row r="83" spans="2:55">
      <c r="B83" s="14">
        <v>2007</v>
      </c>
      <c r="C83" s="1" t="s">
        <v>201</v>
      </c>
      <c r="D83" s="1" t="s">
        <v>202</v>
      </c>
      <c r="E83" s="1" t="s">
        <v>203</v>
      </c>
      <c r="G83" s="14">
        <v>2000</v>
      </c>
      <c r="I83" s="14" t="s">
        <v>204</v>
      </c>
      <c r="K83" s="46">
        <v>0.93984962406015038</v>
      </c>
      <c r="L83" s="27">
        <v>1.302</v>
      </c>
      <c r="N83" s="48">
        <v>49.2</v>
      </c>
      <c r="O83" s="50">
        <v>11.14</v>
      </c>
      <c r="P83" s="50">
        <v>19.07</v>
      </c>
      <c r="Q83" s="48">
        <v>9.91</v>
      </c>
      <c r="R83" s="48">
        <v>3.38</v>
      </c>
      <c r="S83" s="48">
        <v>0.16</v>
      </c>
      <c r="T83" s="48">
        <v>0.85</v>
      </c>
      <c r="U83" s="48">
        <v>3.59</v>
      </c>
      <c r="V83" s="48">
        <v>0.22</v>
      </c>
      <c r="AB83" s="1">
        <v>607</v>
      </c>
      <c r="AC83" s="1">
        <v>22.8</v>
      </c>
      <c r="AE83" s="1">
        <v>3.49</v>
      </c>
      <c r="AF83" s="1">
        <v>419</v>
      </c>
      <c r="AG83" s="1">
        <v>10.24</v>
      </c>
      <c r="AH83" s="1">
        <v>23.06</v>
      </c>
      <c r="AI83" s="1">
        <v>15.89</v>
      </c>
      <c r="AJ83" s="1">
        <v>4.09</v>
      </c>
      <c r="AK83" s="1">
        <v>1.33</v>
      </c>
      <c r="AL83" s="1">
        <v>4.1399999999999997</v>
      </c>
      <c r="AM83" s="1">
        <v>4.0999999999999996</v>
      </c>
      <c r="AN83" s="1">
        <v>2.1</v>
      </c>
      <c r="AO83" s="1">
        <v>0.33</v>
      </c>
      <c r="AP83" s="1">
        <v>4.55</v>
      </c>
      <c r="AQ83" s="1">
        <v>1.51</v>
      </c>
      <c r="AR83" s="1">
        <v>0.59</v>
      </c>
      <c r="AU83" s="3">
        <f t="shared" ref="AU83" si="54">AB83/AC83</f>
        <v>26.62280701754386</v>
      </c>
      <c r="AV83" s="3">
        <f t="shared" ref="AV83" si="55">AF83/AQ83</f>
        <v>277.48344370860929</v>
      </c>
      <c r="AW83" s="3"/>
      <c r="AX83" s="3">
        <f t="shared" ref="AX83" si="56">AG83/AN83</f>
        <v>4.8761904761904757</v>
      </c>
      <c r="AY83" s="3">
        <f t="shared" ref="AY83" si="57">AH83/AP83</f>
        <v>5.0681318681318679</v>
      </c>
      <c r="AZ83" s="3">
        <f t="shared" ref="AZ83" si="58">AR83/AQ83</f>
        <v>0.39072847682119205</v>
      </c>
      <c r="BA83" s="3">
        <f t="shared" ref="BA83" si="59">AQ83/AI83</f>
        <v>9.5028319697923219E-2</v>
      </c>
      <c r="BB83" s="3">
        <f t="shared" ref="BB83" si="60">AH83/AN83</f>
        <v>10.980952380952379</v>
      </c>
    </row>
    <row r="84" spans="2:55">
      <c r="B84" s="14">
        <v>2007</v>
      </c>
      <c r="C84" s="1" t="s">
        <v>201</v>
      </c>
      <c r="D84" s="1" t="s">
        <v>205</v>
      </c>
      <c r="E84" s="1" t="s">
        <v>203</v>
      </c>
      <c r="G84" s="44">
        <v>1998</v>
      </c>
      <c r="H84" s="17"/>
      <c r="I84" s="53" t="s">
        <v>204</v>
      </c>
      <c r="K84" s="47">
        <v>0.95238095238095233</v>
      </c>
      <c r="L84" s="55">
        <v>1.28</v>
      </c>
      <c r="N84" s="6">
        <v>47.12</v>
      </c>
      <c r="O84" s="51">
        <v>1.0900000000000001</v>
      </c>
      <c r="P84" s="51">
        <v>18.86</v>
      </c>
      <c r="Q84" s="49">
        <v>10.3</v>
      </c>
      <c r="R84" s="6">
        <v>3.18</v>
      </c>
      <c r="S84" s="6">
        <v>0.15</v>
      </c>
      <c r="T84" s="6">
        <v>0.81</v>
      </c>
      <c r="U84" s="6">
        <v>3.47</v>
      </c>
      <c r="V84" s="6">
        <v>0.2</v>
      </c>
      <c r="AB84" s="1">
        <v>610</v>
      </c>
      <c r="AC84" s="1">
        <v>20.9</v>
      </c>
      <c r="AE84" s="1">
        <v>3.29</v>
      </c>
      <c r="AF84" s="1">
        <v>403</v>
      </c>
      <c r="AG84" s="1">
        <v>9.66</v>
      </c>
      <c r="AH84" s="1">
        <v>21.84</v>
      </c>
      <c r="AI84" s="1">
        <v>14.86</v>
      </c>
      <c r="AJ84" s="1">
        <v>3.78</v>
      </c>
      <c r="AK84" s="1">
        <v>1.26</v>
      </c>
      <c r="AL84" s="1">
        <v>3.79</v>
      </c>
      <c r="AM84" s="1">
        <v>3.76</v>
      </c>
      <c r="AN84" s="1">
        <v>1.88</v>
      </c>
      <c r="AO84" s="1">
        <v>0.3</v>
      </c>
      <c r="AP84" s="1">
        <v>4.2300000000000004</v>
      </c>
      <c r="AQ84" s="1">
        <v>1.34</v>
      </c>
      <c r="AR84" s="1">
        <v>0.54</v>
      </c>
      <c r="AU84" s="3">
        <f t="shared" ref="AU84:AU87" si="61">AB84/AC84</f>
        <v>29.186602870813399</v>
      </c>
      <c r="AV84" s="3">
        <f t="shared" ref="AV84:AV86" si="62">AF84/AQ84</f>
        <v>300.74626865671638</v>
      </c>
      <c r="AW84" s="3"/>
      <c r="AX84" s="3">
        <f t="shared" ref="AX84:AX86" si="63">AG84/AN84</f>
        <v>5.1382978723404262</v>
      </c>
      <c r="AY84" s="3">
        <f t="shared" ref="AY84:AY86" si="64">AH84/AP84</f>
        <v>5.163120567375886</v>
      </c>
      <c r="AZ84" s="3">
        <f t="shared" ref="AZ84:AZ86" si="65">AR84/AQ84</f>
        <v>0.40298507462686567</v>
      </c>
      <c r="BA84" s="3">
        <f t="shared" ref="BA84:BA86" si="66">AQ84/AI84</f>
        <v>9.0174966352624508E-2</v>
      </c>
      <c r="BB84" s="3">
        <f t="shared" ref="BB84:BB86" si="67">AH84/AN84</f>
        <v>11.617021276595745</v>
      </c>
    </row>
    <row r="85" spans="2:55">
      <c r="B85" s="14">
        <v>2007</v>
      </c>
      <c r="C85" s="1" t="s">
        <v>201</v>
      </c>
      <c r="D85" s="1" t="s">
        <v>206</v>
      </c>
      <c r="E85" s="1" t="s">
        <v>207</v>
      </c>
      <c r="G85" s="44">
        <v>47</v>
      </c>
      <c r="H85" s="18" t="s">
        <v>185</v>
      </c>
      <c r="I85" s="18" t="s">
        <v>204</v>
      </c>
      <c r="K85" s="47">
        <v>0.97276264591439687</v>
      </c>
      <c r="L85" s="55">
        <v>1.349</v>
      </c>
      <c r="N85" s="6">
        <v>50.13</v>
      </c>
      <c r="O85" s="51">
        <v>1.3</v>
      </c>
      <c r="P85" s="51">
        <v>17.28</v>
      </c>
      <c r="Q85" s="49">
        <v>8.73</v>
      </c>
      <c r="R85" s="6">
        <v>6.65</v>
      </c>
      <c r="S85" s="6">
        <v>0.16</v>
      </c>
      <c r="T85" s="6">
        <v>1.07</v>
      </c>
      <c r="U85" s="6">
        <v>3.76</v>
      </c>
      <c r="V85" s="6">
        <v>0.3</v>
      </c>
      <c r="AB85" s="1">
        <v>584</v>
      </c>
      <c r="AC85" s="1">
        <v>26.5</v>
      </c>
      <c r="AE85" s="1">
        <v>6.57</v>
      </c>
      <c r="AF85" s="1">
        <v>419</v>
      </c>
      <c r="AG85" s="1">
        <v>14.14</v>
      </c>
      <c r="AH85" s="1">
        <v>32.35</v>
      </c>
      <c r="AI85" s="1">
        <v>20.48</v>
      </c>
      <c r="AJ85" s="1">
        <v>4.84</v>
      </c>
      <c r="AK85" s="1">
        <v>1.53</v>
      </c>
      <c r="AL85" s="1">
        <v>4.76</v>
      </c>
      <c r="AM85" s="1">
        <v>4.68</v>
      </c>
      <c r="AN85" s="1">
        <v>2.68</v>
      </c>
      <c r="AO85" s="1">
        <v>0.4</v>
      </c>
      <c r="AP85" s="1">
        <v>4.29</v>
      </c>
      <c r="AQ85" s="1">
        <v>1.49</v>
      </c>
      <c r="AR85" s="1">
        <v>0.61</v>
      </c>
      <c r="AU85" s="3">
        <f t="shared" si="61"/>
        <v>22.037735849056602</v>
      </c>
      <c r="AV85" s="3">
        <f t="shared" si="62"/>
        <v>281.20805369127515</v>
      </c>
      <c r="AW85" s="3"/>
      <c r="AX85" s="3">
        <f t="shared" si="63"/>
        <v>5.2761194029850742</v>
      </c>
      <c r="AY85" s="3">
        <f t="shared" si="64"/>
        <v>7.5407925407925411</v>
      </c>
      <c r="AZ85" s="3">
        <f t="shared" si="65"/>
        <v>0.40939597315436244</v>
      </c>
      <c r="BA85" s="3">
        <f t="shared" si="66"/>
        <v>7.275390625E-2</v>
      </c>
      <c r="BB85" s="3">
        <f t="shared" si="67"/>
        <v>12.07089552238806</v>
      </c>
    </row>
    <row r="86" spans="2:55">
      <c r="B86" s="14">
        <v>2007</v>
      </c>
      <c r="C86" s="1" t="s">
        <v>201</v>
      </c>
      <c r="D86" s="1" t="s">
        <v>208</v>
      </c>
      <c r="E86" s="1" t="s">
        <v>209</v>
      </c>
      <c r="G86" s="45">
        <v>1999</v>
      </c>
      <c r="H86" s="19"/>
      <c r="I86" s="54" t="s">
        <v>204</v>
      </c>
      <c r="K86" s="47">
        <v>0.95328884652049573</v>
      </c>
      <c r="L86" s="56">
        <v>1.2929999999999999</v>
      </c>
      <c r="N86" s="49">
        <v>51.68</v>
      </c>
      <c r="O86" s="52">
        <v>0.93</v>
      </c>
      <c r="P86" s="52">
        <v>20.21</v>
      </c>
      <c r="Q86" s="49">
        <v>9.1</v>
      </c>
      <c r="R86" s="49">
        <v>4.05</v>
      </c>
      <c r="S86" s="49">
        <v>0.15</v>
      </c>
      <c r="T86" s="49">
        <v>0.77</v>
      </c>
      <c r="U86" s="49">
        <v>3.6</v>
      </c>
      <c r="V86" s="49">
        <v>0.14000000000000001</v>
      </c>
      <c r="AB86" s="1">
        <v>604</v>
      </c>
      <c r="AC86" s="1">
        <v>19.7</v>
      </c>
      <c r="AE86" s="1">
        <v>2.4700000000000002</v>
      </c>
      <c r="AF86" s="1">
        <v>396</v>
      </c>
      <c r="AG86" s="1">
        <v>7.34</v>
      </c>
      <c r="AH86" s="1">
        <v>17.05</v>
      </c>
      <c r="AI86" s="1">
        <v>12.5</v>
      </c>
      <c r="AJ86" s="1">
        <v>3.37</v>
      </c>
      <c r="AK86" s="1">
        <v>1.1599999999999999</v>
      </c>
      <c r="AL86" s="1">
        <v>3.47</v>
      </c>
      <c r="AM86" s="1">
        <v>3.49</v>
      </c>
      <c r="AN86" s="1">
        <v>1.75</v>
      </c>
      <c r="AO86" s="1">
        <v>0.28000000000000003</v>
      </c>
      <c r="AP86" s="1">
        <v>3.57</v>
      </c>
      <c r="AQ86" s="1">
        <v>0.96</v>
      </c>
      <c r="AR86" s="1">
        <v>0.37</v>
      </c>
      <c r="AU86" s="3">
        <f t="shared" si="61"/>
        <v>30.659898477157363</v>
      </c>
      <c r="AV86" s="3">
        <f t="shared" si="62"/>
        <v>412.5</v>
      </c>
      <c r="AW86" s="3"/>
      <c r="AX86" s="3">
        <f t="shared" si="63"/>
        <v>4.194285714285714</v>
      </c>
      <c r="AY86" s="3">
        <f t="shared" si="64"/>
        <v>4.7759103641456591</v>
      </c>
      <c r="AZ86" s="3">
        <f t="shared" si="65"/>
        <v>0.38541666666666669</v>
      </c>
      <c r="BA86" s="3">
        <f t="shared" si="66"/>
        <v>7.6799999999999993E-2</v>
      </c>
      <c r="BB86" s="3">
        <f t="shared" si="67"/>
        <v>9.7428571428571438</v>
      </c>
    </row>
    <row r="87" spans="2:55">
      <c r="B87" s="14">
        <v>2007</v>
      </c>
      <c r="C87" s="1" t="s">
        <v>201</v>
      </c>
      <c r="D87" s="1" t="s">
        <v>210</v>
      </c>
      <c r="E87" s="1" t="s">
        <v>203</v>
      </c>
      <c r="G87" s="45">
        <v>1987</v>
      </c>
      <c r="H87" s="19"/>
      <c r="I87" s="54" t="s">
        <v>204</v>
      </c>
      <c r="K87" s="47">
        <v>1.4084507042253521E-2</v>
      </c>
      <c r="L87" s="56">
        <v>1.3129999999999999</v>
      </c>
      <c r="N87" s="49">
        <v>50.46</v>
      </c>
      <c r="O87" s="52">
        <v>1.1200000000000001</v>
      </c>
      <c r="P87" s="52">
        <v>20.18</v>
      </c>
      <c r="Q87" s="49">
        <v>10.18</v>
      </c>
      <c r="R87" s="49">
        <v>3.39</v>
      </c>
      <c r="S87" s="49">
        <v>0.15</v>
      </c>
      <c r="T87" s="49">
        <v>0.82</v>
      </c>
      <c r="U87" s="49">
        <v>3.48</v>
      </c>
      <c r="V87" s="49">
        <v>0.24</v>
      </c>
      <c r="AB87" s="1">
        <v>636</v>
      </c>
      <c r="AC87" s="1">
        <v>20.9</v>
      </c>
      <c r="AF87" s="1">
        <v>441</v>
      </c>
      <c r="AU87" s="3">
        <f t="shared" si="61"/>
        <v>30.43062200956938</v>
      </c>
      <c r="AV87" s="3"/>
      <c r="AW87" s="3"/>
      <c r="AX87" s="3"/>
      <c r="AY87" s="3"/>
      <c r="AZ87" s="3"/>
      <c r="BA87" s="3"/>
      <c r="BB87" s="3"/>
    </row>
    <row r="88" spans="2:55">
      <c r="G88" s="20"/>
      <c r="H88" s="20"/>
      <c r="I88" s="16"/>
      <c r="J88" s="32"/>
      <c r="K88" s="28"/>
      <c r="L88" s="28"/>
      <c r="M88" s="38"/>
      <c r="N88" s="16"/>
      <c r="O88" s="16"/>
      <c r="P88" s="16"/>
      <c r="Q88" s="16"/>
      <c r="R88" s="16"/>
      <c r="S88" s="16"/>
      <c r="T88" s="16"/>
      <c r="U88" s="16"/>
    </row>
    <row r="89" spans="2:55">
      <c r="B89" s="14">
        <v>2012</v>
      </c>
      <c r="C89" s="1" t="s">
        <v>190</v>
      </c>
      <c r="D89" s="1" t="s">
        <v>121</v>
      </c>
      <c r="E89" s="1" t="s">
        <v>139</v>
      </c>
      <c r="G89" s="14">
        <v>2006</v>
      </c>
      <c r="I89" s="1" t="s">
        <v>200</v>
      </c>
      <c r="K89" s="27">
        <v>0.96057425024152854</v>
      </c>
      <c r="L89" s="27">
        <v>2.0162642968643252</v>
      </c>
      <c r="M89" s="36"/>
      <c r="N89" s="4">
        <v>56.636793174375946</v>
      </c>
      <c r="O89" s="4">
        <v>0.74251263034742754</v>
      </c>
      <c r="P89" s="4">
        <v>18.816689775087301</v>
      </c>
      <c r="Q89" s="4">
        <v>7.9515553170620317</v>
      </c>
      <c r="R89" s="4">
        <v>3.8245653298491673</v>
      </c>
      <c r="S89" s="4">
        <v>0.14663537856338493</v>
      </c>
      <c r="T89" s="4">
        <v>1.0685243960693807</v>
      </c>
      <c r="U89" s="4">
        <v>3.5074925216614474</v>
      </c>
      <c r="V89" s="4">
        <v>0.1648085147443808</v>
      </c>
      <c r="W89" s="39"/>
      <c r="X89" s="4">
        <v>20.25402520597958</v>
      </c>
      <c r="Y89" s="4">
        <v>16.899999999999999</v>
      </c>
      <c r="Z89" s="4">
        <v>10.13649165345519</v>
      </c>
      <c r="AA89" s="4">
        <v>18.964752642736393</v>
      </c>
      <c r="AB89" s="4">
        <v>342.84178994394858</v>
      </c>
      <c r="AC89" s="4">
        <v>18.441107469906058</v>
      </c>
      <c r="AD89" s="4">
        <v>87.539100982841518</v>
      </c>
      <c r="AE89" s="4">
        <v>1.5457483375824599</v>
      </c>
      <c r="AF89" s="4">
        <v>354.01172367768424</v>
      </c>
      <c r="AG89" s="4">
        <v>7.4846359629888894</v>
      </c>
      <c r="AH89" s="4">
        <v>17.337145903317026</v>
      </c>
      <c r="AI89" s="4">
        <v>11.67374380800055</v>
      </c>
      <c r="AJ89" s="4">
        <v>3.0546742470814414</v>
      </c>
      <c r="AK89" s="4">
        <v>1.0567495527056892</v>
      </c>
      <c r="AL89" s="4">
        <v>3.311504048109172</v>
      </c>
      <c r="AM89" s="4">
        <v>3.524295808120955</v>
      </c>
      <c r="AN89" s="4">
        <v>1.8981087998398494</v>
      </c>
      <c r="AO89" s="4">
        <v>0.30016165030324016</v>
      </c>
      <c r="AP89" s="4">
        <v>3.4966897403972763</v>
      </c>
      <c r="AQ89" s="4">
        <v>1.0281006648901396</v>
      </c>
      <c r="AR89" s="4">
        <v>0.67363610246866379</v>
      </c>
      <c r="AT89" s="3">
        <f>AM89/AN89</f>
        <v>1.8567406717772517</v>
      </c>
      <c r="AU89" s="3">
        <f>AB89/AC89</f>
        <v>18.59117140895308</v>
      </c>
      <c r="AV89" s="3">
        <f>AF89/AQ89</f>
        <v>344.33566261287564</v>
      </c>
      <c r="AW89" s="3">
        <f>AA89/AQ89</f>
        <v>18.446396632534928</v>
      </c>
      <c r="AX89" s="3">
        <f>AG89/AN89</f>
        <v>3.9432070298712047</v>
      </c>
      <c r="AY89" s="3">
        <f>AH89/AP89</f>
        <v>4.958159628239498</v>
      </c>
      <c r="AZ89" s="3">
        <f>AR89/AQ89</f>
        <v>0.65522387590387066</v>
      </c>
      <c r="BA89" s="3">
        <f>AQ89/AI89</f>
        <v>8.8069490113834373E-2</v>
      </c>
      <c r="BB89" s="3">
        <f>AH89/AN89</f>
        <v>9.1339052349263792</v>
      </c>
      <c r="BC89" s="33"/>
    </row>
    <row r="90" spans="2:55">
      <c r="B90" s="14">
        <v>2012</v>
      </c>
      <c r="C90" s="1" t="s">
        <v>190</v>
      </c>
      <c r="D90" s="1" t="s">
        <v>122</v>
      </c>
      <c r="E90" s="1" t="s">
        <v>139</v>
      </c>
      <c r="G90" s="14">
        <v>2006</v>
      </c>
      <c r="I90" s="1" t="s">
        <v>200</v>
      </c>
      <c r="K90" s="27">
        <v>0.94915013184249908</v>
      </c>
      <c r="L90" s="27">
        <v>2.0209769185893687</v>
      </c>
      <c r="M90" s="36"/>
      <c r="N90" s="4">
        <v>57.037593569485118</v>
      </c>
      <c r="O90" s="4">
        <v>0.76496071008714295</v>
      </c>
      <c r="P90" s="4">
        <v>18.336235766970411</v>
      </c>
      <c r="Q90" s="4">
        <v>7.6404019366670166</v>
      </c>
      <c r="R90" s="4">
        <v>3.883459475387776</v>
      </c>
      <c r="S90" s="4">
        <v>0.15070998430928273</v>
      </c>
      <c r="T90" s="4">
        <v>1.1298608476343022</v>
      </c>
      <c r="U90" s="4">
        <v>3.4996430754952428</v>
      </c>
      <c r="V90" s="4">
        <v>0.1687689047669037</v>
      </c>
      <c r="W90" s="39"/>
      <c r="X90" s="4">
        <v>20.023875094452148</v>
      </c>
      <c r="Y90" s="4">
        <v>32.700000000000003</v>
      </c>
      <c r="Z90" s="4">
        <v>18.210761913643569</v>
      </c>
      <c r="AA90" s="4">
        <v>20.219611611188768</v>
      </c>
      <c r="AB90" s="4">
        <v>332.91838105880868</v>
      </c>
      <c r="AC90" s="4">
        <v>19.014568732477155</v>
      </c>
      <c r="AD90" s="4">
        <v>93.114702587370587</v>
      </c>
      <c r="AE90" s="4">
        <v>2.0183690590413508</v>
      </c>
      <c r="AF90" s="4">
        <v>370.68658129940388</v>
      </c>
      <c r="AG90" s="4">
        <v>7.7347046993167252</v>
      </c>
      <c r="AH90" s="4">
        <v>17.939015827109561</v>
      </c>
      <c r="AI90" s="4">
        <v>11.978863273840078</v>
      </c>
      <c r="AJ90" s="4">
        <v>3.1693814780499352</v>
      </c>
      <c r="AK90" s="4">
        <v>1.0673051878240032</v>
      </c>
      <c r="AL90" s="4">
        <v>3.2416813149707711</v>
      </c>
      <c r="AM90" s="4">
        <v>3.6396488370254607</v>
      </c>
      <c r="AN90" s="4">
        <v>1.936406487793926</v>
      </c>
      <c r="AO90" s="4">
        <v>0.31151416245625563</v>
      </c>
      <c r="AP90" s="4">
        <v>3.5656232128956673</v>
      </c>
      <c r="AQ90" s="4">
        <v>1.0825963533205809</v>
      </c>
      <c r="AR90" s="4">
        <v>0.71985436851514184</v>
      </c>
      <c r="AT90" s="3">
        <f t="shared" ref="AT90:AT108" si="68">AM90/AN90</f>
        <v>1.8795892597798378</v>
      </c>
      <c r="AU90" s="3">
        <f t="shared" ref="AU90:AU108" si="69">AB90/AC90</f>
        <v>17.508594895985169</v>
      </c>
      <c r="AV90" s="3">
        <f t="shared" ref="AV90:AV108" si="70">AF90/AQ90</f>
        <v>342.40516344103673</v>
      </c>
      <c r="AW90" s="3">
        <f t="shared" ref="AW90:AW108" si="71">AA90/AQ90</f>
        <v>18.676962608612527</v>
      </c>
      <c r="AX90" s="3">
        <f t="shared" ref="AX90:AX108" si="72">AG90/AN90</f>
        <v>3.9943600416917522</v>
      </c>
      <c r="AY90" s="3">
        <f t="shared" ref="AY90:AY108" si="73">AH90/AP90</f>
        <v>5.0311024906473953</v>
      </c>
      <c r="AZ90" s="3">
        <f t="shared" ref="AZ90:AZ108" si="74">AR90/AQ90</f>
        <v>0.66493330252515359</v>
      </c>
      <c r="BA90" s="3">
        <f t="shared" ref="BA90:BA108" si="75">AQ90/AI90</f>
        <v>9.0375549713869616E-2</v>
      </c>
      <c r="BB90" s="3">
        <f t="shared" ref="BB90:BB108" si="76">AH90/AN90</f>
        <v>9.2640754615250209</v>
      </c>
      <c r="BC90" s="33"/>
    </row>
    <row r="91" spans="2:55">
      <c r="B91" s="14">
        <v>2012</v>
      </c>
      <c r="C91" s="1" t="s">
        <v>190</v>
      </c>
      <c r="D91" s="1" t="s">
        <v>123</v>
      </c>
      <c r="E91" s="1" t="s">
        <v>139</v>
      </c>
      <c r="G91" s="14">
        <v>2007.5</v>
      </c>
      <c r="I91" s="1" t="s">
        <v>200</v>
      </c>
      <c r="K91" s="27">
        <v>0.95611493683350179</v>
      </c>
      <c r="L91" s="27">
        <v>2.0291556707150531</v>
      </c>
      <c r="M91" s="36"/>
      <c r="N91" s="4">
        <v>57.12223527935442</v>
      </c>
      <c r="O91" s="4">
        <v>0.77369164038159144</v>
      </c>
      <c r="P91" s="4">
        <v>18.239709432041476</v>
      </c>
      <c r="Q91" s="4">
        <v>7.6510722980490424</v>
      </c>
      <c r="R91" s="4">
        <v>3.9718107336113948</v>
      </c>
      <c r="S91" s="4">
        <v>0.15212197639944527</v>
      </c>
      <c r="T91" s="4">
        <v>1.1330160976001256</v>
      </c>
      <c r="U91" s="4">
        <v>3.4884338663840131</v>
      </c>
      <c r="V91" s="4">
        <v>0.17362390065745847</v>
      </c>
      <c r="W91" s="39"/>
      <c r="X91" s="4">
        <v>22.201953616376215</v>
      </c>
      <c r="Y91" s="4">
        <v>19.3</v>
      </c>
      <c r="Z91" s="4">
        <v>13.133712580434581</v>
      </c>
      <c r="AA91" s="4">
        <v>20.139776876080255</v>
      </c>
      <c r="AB91" s="4">
        <v>329.24064810497458</v>
      </c>
      <c r="AC91" s="4">
        <v>19.493484191472689</v>
      </c>
      <c r="AD91" s="4">
        <v>92.811445206610273</v>
      </c>
      <c r="AE91" s="4">
        <v>1.7295528977559156</v>
      </c>
      <c r="AF91" s="4">
        <v>371.18976642210947</v>
      </c>
      <c r="AG91" s="4">
        <v>7.9556120672953865</v>
      </c>
      <c r="AH91" s="4">
        <v>18.20589062696579</v>
      </c>
      <c r="AI91" s="4">
        <v>12.106168327805882</v>
      </c>
      <c r="AJ91" s="4">
        <v>3.2046727095538281</v>
      </c>
      <c r="AK91" s="4">
        <v>1.1033475498953715</v>
      </c>
      <c r="AL91" s="4">
        <v>3.5031244355799864</v>
      </c>
      <c r="AM91" s="4">
        <v>3.7089416659188403</v>
      </c>
      <c r="AN91" s="4">
        <v>1.9768540348709525</v>
      </c>
      <c r="AO91" s="4">
        <v>0.31632674665008303</v>
      </c>
      <c r="AP91" s="4">
        <v>3.717121092749835</v>
      </c>
      <c r="AQ91" s="4">
        <v>1.0835046585193697</v>
      </c>
      <c r="AR91" s="4">
        <v>0.72120077522549941</v>
      </c>
      <c r="AT91" s="3">
        <f t="shared" si="68"/>
        <v>1.8761838762470682</v>
      </c>
      <c r="AU91" s="3">
        <f t="shared" si="69"/>
        <v>16.889779419166072</v>
      </c>
      <c r="AV91" s="3">
        <f t="shared" si="70"/>
        <v>342.5825292983489</v>
      </c>
      <c r="AW91" s="3">
        <f t="shared" si="71"/>
        <v>18.587623705837732</v>
      </c>
      <c r="AX91" s="3">
        <f t="shared" si="72"/>
        <v>4.0243801145463545</v>
      </c>
      <c r="AY91" s="3">
        <f t="shared" si="73"/>
        <v>4.8978470630069033</v>
      </c>
      <c r="AZ91" s="3">
        <f t="shared" si="74"/>
        <v>0.66561852739150595</v>
      </c>
      <c r="BA91" s="3">
        <f t="shared" si="75"/>
        <v>8.9500214203261763E-2</v>
      </c>
      <c r="BB91" s="3">
        <f t="shared" si="76"/>
        <v>9.2095270089853933</v>
      </c>
      <c r="BC91" s="33"/>
    </row>
    <row r="92" spans="2:55">
      <c r="B92" s="14">
        <v>2012</v>
      </c>
      <c r="C92" s="1" t="s">
        <v>190</v>
      </c>
      <c r="D92" s="1" t="s">
        <v>124</v>
      </c>
      <c r="E92" s="1" t="s">
        <v>139</v>
      </c>
      <c r="G92" s="14">
        <v>2006</v>
      </c>
      <c r="I92" s="1" t="s">
        <v>200</v>
      </c>
      <c r="K92" s="27">
        <v>0.95199676887916029</v>
      </c>
      <c r="L92" s="27">
        <v>1.9970388297974146</v>
      </c>
      <c r="M92" s="36"/>
      <c r="N92" s="4">
        <v>56.84592236655844</v>
      </c>
      <c r="O92" s="4">
        <v>0.76479921311059818</v>
      </c>
      <c r="P92" s="4">
        <v>18.465143496733319</v>
      </c>
      <c r="Q92" s="4">
        <v>7.7846885986033731</v>
      </c>
      <c r="R92" s="4">
        <v>3.90417182149179</v>
      </c>
      <c r="S92" s="4">
        <v>0.15009475918428328</v>
      </c>
      <c r="T92" s="4">
        <v>1.1030211257912637</v>
      </c>
      <c r="U92" s="4">
        <v>3.4972432448202251</v>
      </c>
      <c r="V92" s="4">
        <v>0.17008568419063599</v>
      </c>
      <c r="W92" s="39"/>
      <c r="X92" s="4">
        <v>19.768017680686693</v>
      </c>
      <c r="Y92" s="4">
        <v>21.8</v>
      </c>
      <c r="Z92" s="4">
        <v>13.097771146134479</v>
      </c>
      <c r="AA92" s="4">
        <v>19.625353363436737</v>
      </c>
      <c r="AB92" s="4">
        <v>334.49852664180889</v>
      </c>
      <c r="AC92" s="4">
        <v>19.232732502990608</v>
      </c>
      <c r="AD92" s="4">
        <v>90.367249038561695</v>
      </c>
      <c r="AE92" s="4">
        <v>1.6797284737206748</v>
      </c>
      <c r="AF92" s="4">
        <v>363.89679976487145</v>
      </c>
      <c r="AG92" s="4">
        <v>7.7766387741556411</v>
      </c>
      <c r="AH92" s="4">
        <v>17.969352328625391</v>
      </c>
      <c r="AI92" s="4">
        <v>11.974448041633369</v>
      </c>
      <c r="AJ92" s="4">
        <v>3.2041150956312943</v>
      </c>
      <c r="AK92" s="4">
        <v>1.1058069754316835</v>
      </c>
      <c r="AL92" s="4">
        <v>3.3104765220727028</v>
      </c>
      <c r="AM92" s="4">
        <v>3.602319171293936</v>
      </c>
      <c r="AN92" s="4">
        <v>1.9323452642030146</v>
      </c>
      <c r="AO92" s="4">
        <v>0.31566577188993983</v>
      </c>
      <c r="AP92" s="4">
        <v>3.5852421989056626</v>
      </c>
      <c r="AQ92" s="4">
        <v>1.0675985554917309</v>
      </c>
      <c r="AR92" s="4">
        <v>0.69625656508752787</v>
      </c>
      <c r="AT92" s="3">
        <f t="shared" si="68"/>
        <v>1.8642212848953228</v>
      </c>
      <c r="AU92" s="3">
        <f t="shared" si="69"/>
        <v>17.392147818298611</v>
      </c>
      <c r="AV92" s="3">
        <f t="shared" si="70"/>
        <v>340.85546284507876</v>
      </c>
      <c r="AW92" s="3">
        <f t="shared" si="71"/>
        <v>18.382708802371312</v>
      </c>
      <c r="AX92" s="3">
        <f t="shared" si="72"/>
        <v>4.024456145710106</v>
      </c>
      <c r="AY92" s="3">
        <f t="shared" si="73"/>
        <v>5.0120330319971815</v>
      </c>
      <c r="AZ92" s="3">
        <f t="shared" si="74"/>
        <v>0.65217076353839332</v>
      </c>
      <c r="BA92" s="3">
        <f t="shared" si="75"/>
        <v>8.9156389654024129E-2</v>
      </c>
      <c r="BB92" s="3">
        <f t="shared" si="76"/>
        <v>9.2992451512213332</v>
      </c>
      <c r="BC92" s="33"/>
    </row>
    <row r="93" spans="2:55">
      <c r="B93" s="14">
        <v>2012</v>
      </c>
      <c r="C93" s="1" t="s">
        <v>190</v>
      </c>
      <c r="D93" s="1" t="s">
        <v>125</v>
      </c>
      <c r="E93" s="1" t="s">
        <v>139</v>
      </c>
      <c r="G93" s="14">
        <v>2007.5</v>
      </c>
      <c r="I93" s="1" t="s">
        <v>200</v>
      </c>
      <c r="K93" s="27">
        <v>0.94750756839541295</v>
      </c>
      <c r="L93" s="27">
        <v>2.0053720361702618</v>
      </c>
      <c r="M93" s="36"/>
      <c r="N93" s="4">
        <v>57.070126135227902</v>
      </c>
      <c r="O93" s="4">
        <v>0.76830167878941169</v>
      </c>
      <c r="P93" s="4">
        <v>18.355642320771441</v>
      </c>
      <c r="Q93" s="4">
        <v>7.6930988111032699</v>
      </c>
      <c r="R93" s="4">
        <v>3.9429058162902817</v>
      </c>
      <c r="S93" s="4">
        <v>0.15146640864329836</v>
      </c>
      <c r="T93" s="4">
        <v>1.1232488906995513</v>
      </c>
      <c r="U93" s="4">
        <v>3.4793245091134239</v>
      </c>
      <c r="V93" s="4">
        <v>0.17189499942935202</v>
      </c>
      <c r="W93" s="39"/>
      <c r="X93" s="4">
        <v>20.983169215190234</v>
      </c>
      <c r="Y93" s="4">
        <v>22</v>
      </c>
      <c r="Z93" s="4">
        <v>11.850638813764807</v>
      </c>
      <c r="AA93" s="4">
        <v>19.942308946610989</v>
      </c>
      <c r="AB93" s="4">
        <v>331.19238438127434</v>
      </c>
      <c r="AC93" s="4">
        <v>19.144047574696156</v>
      </c>
      <c r="AD93" s="4">
        <v>91.001689134986918</v>
      </c>
      <c r="AE93" s="4">
        <v>1.6251479397270194</v>
      </c>
      <c r="AF93" s="4">
        <v>369.72842403745244</v>
      </c>
      <c r="AG93" s="4">
        <v>7.8393792007293088</v>
      </c>
      <c r="AH93" s="4">
        <v>18.004278664238459</v>
      </c>
      <c r="AI93" s="4">
        <v>12.080538711817802</v>
      </c>
      <c r="AJ93" s="4">
        <v>3.2003834647580187</v>
      </c>
      <c r="AK93" s="4">
        <v>1.0844032402272261</v>
      </c>
      <c r="AL93" s="4">
        <v>3.383047091090809</v>
      </c>
      <c r="AM93" s="4">
        <v>3.600103339475925</v>
      </c>
      <c r="AN93" s="4">
        <v>1.9898563711910737</v>
      </c>
      <c r="AO93" s="4">
        <v>0.31488626484253152</v>
      </c>
      <c r="AP93" s="4">
        <v>3.6165355708194933</v>
      </c>
      <c r="AQ93" s="4">
        <v>1.0644435271824078</v>
      </c>
      <c r="AR93" s="4">
        <v>0.71316812907286875</v>
      </c>
      <c r="AT93" s="3">
        <f t="shared" si="68"/>
        <v>1.809227737035614</v>
      </c>
      <c r="AU93" s="3">
        <f t="shared" si="69"/>
        <v>17.300018874745763</v>
      </c>
      <c r="AV93" s="3">
        <f t="shared" si="70"/>
        <v>347.34433024937181</v>
      </c>
      <c r="AW93" s="3">
        <f t="shared" si="71"/>
        <v>18.73496191892723</v>
      </c>
      <c r="AX93" s="3">
        <f t="shared" si="72"/>
        <v>3.9396708798820845</v>
      </c>
      <c r="AY93" s="3">
        <f t="shared" si="73"/>
        <v>4.9783220188703297</v>
      </c>
      <c r="AZ93" s="3">
        <f t="shared" si="74"/>
        <v>0.6699915128054108</v>
      </c>
      <c r="BA93" s="3">
        <f t="shared" si="75"/>
        <v>8.8112256628184518E-2</v>
      </c>
      <c r="BB93" s="3">
        <f t="shared" si="76"/>
        <v>9.0480292572380936</v>
      </c>
      <c r="BC93" s="33"/>
    </row>
    <row r="94" spans="2:55">
      <c r="B94" s="14">
        <v>2012</v>
      </c>
      <c r="C94" s="1" t="s">
        <v>190</v>
      </c>
      <c r="D94" s="1" t="s">
        <v>128</v>
      </c>
      <c r="E94" s="1" t="s">
        <v>139</v>
      </c>
      <c r="G94" s="14">
        <v>2007</v>
      </c>
      <c r="I94" s="1" t="s">
        <v>200</v>
      </c>
      <c r="K94" s="27">
        <v>0.9479697899753915</v>
      </c>
      <c r="L94" s="27">
        <v>2.0087224328725188</v>
      </c>
      <c r="M94" s="36"/>
      <c r="N94" s="4">
        <v>57.08158485046291</v>
      </c>
      <c r="O94" s="4">
        <v>0.74814483740442439</v>
      </c>
      <c r="P94" s="4">
        <v>18.471818297857997</v>
      </c>
      <c r="Q94" s="4">
        <v>7.6887359532388535</v>
      </c>
      <c r="R94" s="4">
        <v>3.8006904102973764</v>
      </c>
      <c r="S94" s="4">
        <v>0.14742205987076121</v>
      </c>
      <c r="T94" s="4">
        <v>1.1253691382880504</v>
      </c>
      <c r="U94" s="4">
        <v>3.5294409730433824</v>
      </c>
      <c r="V94" s="4">
        <v>0.17009573594196215</v>
      </c>
      <c r="W94" s="39"/>
      <c r="X94" s="4">
        <v>22.032939247617403</v>
      </c>
      <c r="Y94" s="4">
        <v>18.8</v>
      </c>
      <c r="Z94" s="4">
        <v>10.322950666791009</v>
      </c>
      <c r="AA94" s="4">
        <v>20.633000698738964</v>
      </c>
      <c r="AB94" s="4">
        <v>340.42244363249773</v>
      </c>
      <c r="AC94" s="4">
        <v>19.339479477630956</v>
      </c>
      <c r="AD94" s="4">
        <v>93.477897841595009</v>
      </c>
      <c r="AE94" s="4">
        <v>1.6873959133294814</v>
      </c>
      <c r="AF94" s="4">
        <v>374.47058752213508</v>
      </c>
      <c r="AG94" s="4">
        <v>7.9390354955400895</v>
      </c>
      <c r="AH94" s="4">
        <v>18.183999318525281</v>
      </c>
      <c r="AI94" s="4">
        <v>11.822642976552178</v>
      </c>
      <c r="AJ94" s="4">
        <v>3.223696879929884</v>
      </c>
      <c r="AK94" s="4">
        <v>1.0974083416624487</v>
      </c>
      <c r="AL94" s="4">
        <v>3.3753931276338487</v>
      </c>
      <c r="AM94" s="4">
        <v>3.6470405632183684</v>
      </c>
      <c r="AN94" s="4">
        <v>1.939033368356476</v>
      </c>
      <c r="AO94" s="4">
        <v>0.31721232167314295</v>
      </c>
      <c r="AP94" s="4">
        <v>3.6766282801931967</v>
      </c>
      <c r="AQ94" s="4">
        <v>1.0860753151765392</v>
      </c>
      <c r="AR94" s="4">
        <v>0.7117014784926825</v>
      </c>
      <c r="AT94" s="3">
        <f t="shared" si="68"/>
        <v>1.8808549779159287</v>
      </c>
      <c r="AU94" s="3">
        <f t="shared" si="69"/>
        <v>17.602461536063988</v>
      </c>
      <c r="AV94" s="3">
        <f t="shared" si="70"/>
        <v>344.79246723443453</v>
      </c>
      <c r="AW94" s="3">
        <f t="shared" si="71"/>
        <v>18.997762319443854</v>
      </c>
      <c r="AX94" s="3">
        <f t="shared" si="72"/>
        <v>4.094326392262766</v>
      </c>
      <c r="AY94" s="3">
        <f t="shared" si="73"/>
        <v>4.9458356768037923</v>
      </c>
      <c r="AZ94" s="3">
        <f t="shared" si="74"/>
        <v>0.65529661575725706</v>
      </c>
      <c r="BA94" s="3">
        <f t="shared" si="75"/>
        <v>9.1864003449190684E-2</v>
      </c>
      <c r="BB94" s="3">
        <f t="shared" si="76"/>
        <v>9.3778681766255687</v>
      </c>
      <c r="BC94" s="33"/>
    </row>
    <row r="95" spans="2:55">
      <c r="K95" s="27"/>
      <c r="L95" s="27"/>
      <c r="M95" s="36"/>
      <c r="N95" s="4"/>
      <c r="O95" s="4"/>
      <c r="P95" s="4"/>
      <c r="Q95" s="4"/>
      <c r="R95" s="4"/>
      <c r="S95" s="4"/>
      <c r="T95" s="4"/>
      <c r="U95" s="4"/>
      <c r="V95" s="4"/>
      <c r="W95" s="39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T95" s="3"/>
      <c r="AU95" s="3"/>
      <c r="AV95" s="3"/>
      <c r="AW95" s="3"/>
      <c r="AX95" s="3"/>
      <c r="AY95" s="3"/>
      <c r="AZ95" s="3"/>
      <c r="BA95" s="3"/>
      <c r="BB95" s="3"/>
      <c r="BC95" s="33"/>
    </row>
    <row r="96" spans="2:55">
      <c r="B96" s="14">
        <v>2012</v>
      </c>
      <c r="C96" s="1" t="s">
        <v>190</v>
      </c>
      <c r="D96" s="1" t="s">
        <v>126</v>
      </c>
      <c r="E96" s="1" t="s">
        <v>140</v>
      </c>
      <c r="G96" s="14" t="s">
        <v>127</v>
      </c>
      <c r="I96" s="43" t="s">
        <v>200</v>
      </c>
      <c r="K96" s="27">
        <v>0.95029865099165711</v>
      </c>
      <c r="L96" s="27">
        <v>2.0818442106359947</v>
      </c>
      <c r="M96" s="36"/>
      <c r="N96" s="4">
        <v>61.190211599605099</v>
      </c>
      <c r="O96" s="4">
        <v>0.55845654489162311</v>
      </c>
      <c r="P96" s="4">
        <v>17.564906282831572</v>
      </c>
      <c r="Q96" s="4">
        <v>6.2399044104209391</v>
      </c>
      <c r="R96" s="4">
        <v>2.7053255667229332</v>
      </c>
      <c r="S96" s="4">
        <v>0.12790631205315686</v>
      </c>
      <c r="T96" s="4">
        <v>1.477953249118648</v>
      </c>
      <c r="U96" s="4">
        <v>3.7914824841663841</v>
      </c>
      <c r="V96" s="4">
        <v>0.17945391642665467</v>
      </c>
      <c r="W96" s="39"/>
      <c r="X96" s="4">
        <v>13.055991788772628</v>
      </c>
      <c r="Y96" s="4">
        <v>41.2</v>
      </c>
      <c r="Z96" s="4">
        <v>10.748922876060803</v>
      </c>
      <c r="AA96" s="4">
        <v>28.449149656559385</v>
      </c>
      <c r="AB96" s="4">
        <v>357.82121184442269</v>
      </c>
      <c r="AC96" s="4">
        <v>17.98581756264911</v>
      </c>
      <c r="AD96" s="4">
        <v>118.18377999357152</v>
      </c>
      <c r="AE96" s="4">
        <v>2.1394183621799936</v>
      </c>
      <c r="AF96" s="4">
        <v>556.17431592862624</v>
      </c>
      <c r="AG96" s="4">
        <v>10.224628484998727</v>
      </c>
      <c r="AH96" s="4">
        <v>22.726009682556068</v>
      </c>
      <c r="AI96" s="4">
        <v>13.763766576247471</v>
      </c>
      <c r="AJ96" s="4">
        <v>3.2723603001216239</v>
      </c>
      <c r="AK96" s="4">
        <v>1.0466138251200048</v>
      </c>
      <c r="AL96" s="4">
        <v>3.218182373602104</v>
      </c>
      <c r="AM96" s="4">
        <v>3.3604547085949683</v>
      </c>
      <c r="AN96" s="4">
        <v>1.8533018980465128</v>
      </c>
      <c r="AO96" s="4">
        <v>0.3130341703909294</v>
      </c>
      <c r="AP96" s="4">
        <v>4.9931870332976072</v>
      </c>
      <c r="AQ96" s="4">
        <v>1.515805310732127</v>
      </c>
      <c r="AR96" s="4">
        <v>1.0477840206770881</v>
      </c>
      <c r="AT96" s="3">
        <f t="shared" ref="AT96:AT108" si="77">AM96/AN96</f>
        <v>1.8132257416544393</v>
      </c>
      <c r="AU96" s="3">
        <f t="shared" ref="AU96:AU108" si="78">AB96/AC96</f>
        <v>19.894631456037054</v>
      </c>
      <c r="AV96" s="3">
        <f t="shared" ref="AV96:AV108" si="79">AF96/AQ96</f>
        <v>366.9167220822024</v>
      </c>
      <c r="AW96" s="3">
        <f t="shared" ref="AW96:AW108" si="80">AA96/AQ96</f>
        <v>18.76834013915585</v>
      </c>
      <c r="AX96" s="3">
        <f t="shared" ref="AX96:AX108" si="81">AG96/AN96</f>
        <v>5.5169794493687592</v>
      </c>
      <c r="AY96" s="3">
        <f t="shared" ref="AY96:AY108" si="82">AH96/AP96</f>
        <v>4.5514036488129159</v>
      </c>
      <c r="AZ96" s="3">
        <f t="shared" ref="AZ96:AZ108" si="83">AR96/AQ96</f>
        <v>0.69123918042681431</v>
      </c>
      <c r="BA96" s="3">
        <f t="shared" ref="BA96:BA108" si="84">AQ96/AI96</f>
        <v>0.11013012334486956</v>
      </c>
      <c r="BB96" s="3">
        <f t="shared" ref="BB96:BB108" si="85">AH96/AN96</f>
        <v>12.262443429486904</v>
      </c>
      <c r="BC96" s="33"/>
    </row>
    <row r="97" spans="2:55">
      <c r="B97" s="14">
        <v>2012</v>
      </c>
      <c r="C97" s="1" t="s">
        <v>190</v>
      </c>
      <c r="D97" s="1" t="s">
        <v>120</v>
      </c>
      <c r="E97" s="1" t="s">
        <v>140</v>
      </c>
      <c r="G97" s="14">
        <v>1956</v>
      </c>
      <c r="I97" s="43" t="s">
        <v>200</v>
      </c>
      <c r="K97" s="27">
        <v>0.94212768641617639</v>
      </c>
      <c r="L97" s="27">
        <v>2.0413976898168404</v>
      </c>
      <c r="M97" s="36"/>
      <c r="N97" s="4">
        <v>60.511876028741533</v>
      </c>
      <c r="O97" s="4">
        <v>0.5872231938386504</v>
      </c>
      <c r="P97" s="4">
        <v>17.94705130807121</v>
      </c>
      <c r="Q97" s="4">
        <v>6.5326693021264415</v>
      </c>
      <c r="R97" s="4">
        <v>2.6048561302406879</v>
      </c>
      <c r="S97" s="4">
        <v>0.14711949013715497</v>
      </c>
      <c r="T97" s="4">
        <v>1.2948080711661154</v>
      </c>
      <c r="U97" s="4">
        <v>3.7104282031176528</v>
      </c>
      <c r="V97" s="4">
        <v>0.18346456520580859</v>
      </c>
      <c r="W97" s="39"/>
      <c r="X97" s="4">
        <v>12.503251676161048</v>
      </c>
      <c r="Y97" s="4">
        <v>18.600000000000001</v>
      </c>
      <c r="Z97" s="4">
        <v>5.6565326867481129</v>
      </c>
      <c r="AA97" s="4">
        <v>24.278389662259418</v>
      </c>
      <c r="AB97" s="4">
        <v>349.56705532173163</v>
      </c>
      <c r="AC97" s="4">
        <v>18.791497133309665</v>
      </c>
      <c r="AD97" s="4">
        <v>110.41292219477876</v>
      </c>
      <c r="AE97" s="4">
        <v>2.0668362111413527</v>
      </c>
      <c r="AF97" s="4">
        <v>450.4026812463693</v>
      </c>
      <c r="AG97" s="4">
        <v>9.359412871532296</v>
      </c>
      <c r="AH97" s="4">
        <v>21.253950339652601</v>
      </c>
      <c r="AI97" s="4">
        <v>13.375044815738701</v>
      </c>
      <c r="AJ97" s="4">
        <v>3.3706001544230983</v>
      </c>
      <c r="AK97" s="4">
        <v>1.0824507212559376</v>
      </c>
      <c r="AL97" s="4">
        <v>3.2394416226157716</v>
      </c>
      <c r="AM97" s="4">
        <v>3.4882820228451141</v>
      </c>
      <c r="AN97" s="4">
        <v>1.9085092906266095</v>
      </c>
      <c r="AO97" s="4">
        <v>0.31832030958055341</v>
      </c>
      <c r="AP97" s="4">
        <v>4.3734410051488037</v>
      </c>
      <c r="AQ97" s="4">
        <v>1.3532833648175491</v>
      </c>
      <c r="AR97" s="4">
        <v>0.88813854876245535</v>
      </c>
      <c r="AT97" s="3">
        <f t="shared" si="77"/>
        <v>1.8277521833282915</v>
      </c>
      <c r="AU97" s="3">
        <f t="shared" si="78"/>
        <v>18.602405803106116</v>
      </c>
      <c r="AV97" s="3">
        <f t="shared" si="79"/>
        <v>332.82215163199987</v>
      </c>
      <c r="AW97" s="3">
        <f t="shared" si="80"/>
        <v>17.940359198557541</v>
      </c>
      <c r="AX97" s="3">
        <f t="shared" si="81"/>
        <v>4.9040436520271671</v>
      </c>
      <c r="AY97" s="3">
        <f t="shared" si="82"/>
        <v>4.8597775332125348</v>
      </c>
      <c r="AZ97" s="3">
        <f t="shared" si="83"/>
        <v>0.65628424308769584</v>
      </c>
      <c r="BA97" s="3">
        <f t="shared" si="84"/>
        <v>0.10117972563539464</v>
      </c>
      <c r="BB97" s="3">
        <f t="shared" si="85"/>
        <v>11.136414396324168</v>
      </c>
      <c r="BC97" s="33"/>
    </row>
    <row r="98" spans="2:55">
      <c r="K98" s="27"/>
      <c r="L98" s="27"/>
      <c r="M98" s="36"/>
      <c r="N98" s="4"/>
      <c r="O98" s="4"/>
      <c r="P98" s="4"/>
      <c r="Q98" s="4"/>
      <c r="R98" s="4"/>
      <c r="S98" s="4"/>
      <c r="T98" s="4"/>
      <c r="U98" s="4"/>
      <c r="V98" s="4"/>
      <c r="W98" s="39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T98" s="3"/>
      <c r="AU98" s="3"/>
      <c r="AV98" s="3"/>
      <c r="AW98" s="3"/>
      <c r="AX98" s="3"/>
      <c r="AY98" s="3"/>
      <c r="AZ98" s="3"/>
      <c r="BA98" s="3"/>
      <c r="BB98" s="3"/>
      <c r="BC98" s="33"/>
    </row>
    <row r="99" spans="2:55">
      <c r="B99" s="14">
        <v>2012</v>
      </c>
      <c r="C99" s="1" t="s">
        <v>190</v>
      </c>
      <c r="D99" s="1" t="s">
        <v>129</v>
      </c>
      <c r="E99" s="1" t="s">
        <v>141</v>
      </c>
      <c r="G99" s="14">
        <v>212</v>
      </c>
      <c r="H99" s="14" t="s">
        <v>195</v>
      </c>
      <c r="I99" s="43" t="s">
        <v>200</v>
      </c>
      <c r="K99" s="27">
        <v>0.96313335794819199</v>
      </c>
      <c r="L99" s="27">
        <v>1.7741</v>
      </c>
      <c r="M99" s="36"/>
      <c r="N99" s="4">
        <v>52.74</v>
      </c>
      <c r="O99" s="4">
        <v>0.92</v>
      </c>
      <c r="P99" s="4">
        <v>17.920000000000002</v>
      </c>
      <c r="Q99" s="4">
        <v>8.2899999999999991</v>
      </c>
      <c r="R99" s="4">
        <v>5.85</v>
      </c>
      <c r="S99" s="4">
        <v>0.15</v>
      </c>
      <c r="T99" s="4">
        <v>0.88</v>
      </c>
      <c r="U99" s="4">
        <v>3.54</v>
      </c>
      <c r="V99" s="4">
        <v>0.18</v>
      </c>
      <c r="W99" s="39"/>
      <c r="X99" s="4">
        <v>30.133678121998081</v>
      </c>
      <c r="Y99" s="4"/>
      <c r="Z99" s="4"/>
      <c r="AA99" s="4">
        <v>14.280630145693243</v>
      </c>
      <c r="AB99" s="4">
        <v>366.74293547870633</v>
      </c>
      <c r="AC99" s="4">
        <v>21.165164505283382</v>
      </c>
      <c r="AD99" s="4">
        <v>89.177491994876718</v>
      </c>
      <c r="AE99" s="4">
        <v>1.5872874079410824</v>
      </c>
      <c r="AF99" s="4">
        <v>375.53677153378163</v>
      </c>
      <c r="AG99" s="4">
        <v>6.2496193964137046</v>
      </c>
      <c r="AH99" s="4">
        <v>15.467158461415305</v>
      </c>
      <c r="AI99" s="4">
        <v>11.497940642010887</v>
      </c>
      <c r="AJ99" s="4">
        <v>3.1338033941722703</v>
      </c>
      <c r="AK99" s="4">
        <v>1.0527832746296562</v>
      </c>
      <c r="AL99" s="4">
        <v>3.5066375557825991</v>
      </c>
      <c r="AM99" s="4">
        <v>3.5934811879602946</v>
      </c>
      <c r="AN99" s="4">
        <v>2.034573887287864</v>
      </c>
      <c r="AO99" s="4">
        <v>0.30758440201729104</v>
      </c>
      <c r="AP99" s="4">
        <v>3.3142768932116558</v>
      </c>
      <c r="AQ99" s="4">
        <v>0.66429636859590135</v>
      </c>
      <c r="AR99" s="4">
        <v>0.4075943011527377</v>
      </c>
      <c r="AT99" s="3">
        <f t="shared" ref="AT99:AT108" si="86">AM99/AN99</f>
        <v>1.7662082514734776</v>
      </c>
      <c r="AU99" s="3">
        <f t="shared" ref="AU99:AU108" si="87">AB99/AC99</f>
        <v>17.327667610953728</v>
      </c>
      <c r="AV99" s="3">
        <f t="shared" ref="AV99:AV108" si="88">AF99/AQ99</f>
        <v>565.31510525571559</v>
      </c>
      <c r="AW99" s="3">
        <f t="shared" ref="AW99:AW108" si="89">AA99/AQ99</f>
        <v>21.49737800897163</v>
      </c>
      <c r="AX99" s="3">
        <f t="shared" ref="AX99:AX108" si="90">AG99/AN99</f>
        <v>3.0717092337917489</v>
      </c>
      <c r="AY99" s="3">
        <f t="shared" ref="AY99:AY108" si="91">AH99/AP99</f>
        <v>4.6668274739190734</v>
      </c>
      <c r="AZ99" s="3">
        <f t="shared" ref="AZ99:AZ108" si="92">AR99/AQ99</f>
        <v>0.61357297799814059</v>
      </c>
      <c r="BA99" s="3">
        <f t="shared" ref="BA99:BA108" si="93">AQ99/AI99</f>
        <v>5.7775247696853813E-2</v>
      </c>
      <c r="BB99" s="3">
        <f t="shared" ref="BB99:BB108" si="94">AH99/AN99</f>
        <v>7.6021611001964642</v>
      </c>
      <c r="BC99" s="33"/>
    </row>
    <row r="100" spans="2:55">
      <c r="B100" s="14">
        <v>2012</v>
      </c>
      <c r="C100" s="1" t="s">
        <v>190</v>
      </c>
      <c r="D100" s="1" t="s">
        <v>130</v>
      </c>
      <c r="E100" s="1" t="s">
        <v>141</v>
      </c>
      <c r="G100" s="14">
        <v>1054</v>
      </c>
      <c r="H100" s="14" t="s">
        <v>195</v>
      </c>
      <c r="I100" s="43" t="s">
        <v>200</v>
      </c>
      <c r="K100" s="27">
        <v>0.97190817794509898</v>
      </c>
      <c r="L100" s="27">
        <v>2.0087999999999999</v>
      </c>
      <c r="M100" s="36"/>
      <c r="N100" s="4">
        <v>52.56</v>
      </c>
      <c r="O100" s="4">
        <v>0.96</v>
      </c>
      <c r="P100" s="4">
        <v>18.2</v>
      </c>
      <c r="Q100" s="4">
        <v>8.31</v>
      </c>
      <c r="R100" s="4">
        <v>5.69</v>
      </c>
      <c r="S100" s="4">
        <v>0.15</v>
      </c>
      <c r="T100" s="4">
        <v>0.71</v>
      </c>
      <c r="U100" s="4">
        <v>3.72</v>
      </c>
      <c r="V100" s="4">
        <v>0.18</v>
      </c>
      <c r="W100" s="39"/>
      <c r="X100" s="4">
        <v>31.683470781501505</v>
      </c>
      <c r="Y100" s="4"/>
      <c r="Z100" s="4"/>
      <c r="AA100" s="4">
        <v>10.158670475054761</v>
      </c>
      <c r="AB100" s="4">
        <v>348.85705865780517</v>
      </c>
      <c r="AC100" s="4">
        <v>21.199164230123522</v>
      </c>
      <c r="AD100" s="4">
        <v>89.09347654870011</v>
      </c>
      <c r="AE100" s="4">
        <v>1.4194980679674385</v>
      </c>
      <c r="AF100" s="4">
        <v>263.53894241142774</v>
      </c>
      <c r="AG100" s="4">
        <v>5.7523192886428633</v>
      </c>
      <c r="AH100" s="4">
        <v>15.023109030498137</v>
      </c>
      <c r="AI100" s="4">
        <v>11.331833556218378</v>
      </c>
      <c r="AJ100" s="4">
        <v>3.1309047486629784</v>
      </c>
      <c r="AK100" s="4">
        <v>1.0706030190505635</v>
      </c>
      <c r="AL100" s="4">
        <v>3.5287290037228614</v>
      </c>
      <c r="AM100" s="4">
        <v>3.6253970994655762</v>
      </c>
      <c r="AN100" s="4">
        <v>2.0559712320119852</v>
      </c>
      <c r="AO100" s="4">
        <v>0.30809710899924808</v>
      </c>
      <c r="AP100" s="4">
        <v>2.5796704600960778</v>
      </c>
      <c r="AQ100" s="4">
        <v>0.46181197183028244</v>
      </c>
      <c r="AR100" s="4">
        <v>0.32423695886684401</v>
      </c>
      <c r="AT100" s="3">
        <f t="shared" si="86"/>
        <v>1.7633501106519578</v>
      </c>
      <c r="AU100" s="3">
        <f t="shared" si="87"/>
        <v>16.456170388174424</v>
      </c>
      <c r="AV100" s="3">
        <f t="shared" si="88"/>
        <v>570.66286386416857</v>
      </c>
      <c r="AW100" s="3">
        <f t="shared" si="89"/>
        <v>21.997416902799802</v>
      </c>
      <c r="AX100" s="3">
        <f t="shared" si="90"/>
        <v>2.7978598139301836</v>
      </c>
      <c r="AY100" s="3">
        <f t="shared" si="91"/>
        <v>5.8236543244126668</v>
      </c>
      <c r="AZ100" s="3">
        <f t="shared" si="92"/>
        <v>0.70209734403767743</v>
      </c>
      <c r="BA100" s="3">
        <f t="shared" si="93"/>
        <v>4.075350820669809E-2</v>
      </c>
      <c r="BB100" s="3">
        <f t="shared" si="94"/>
        <v>7.3070618871434485</v>
      </c>
      <c r="BC100" s="33"/>
    </row>
    <row r="101" spans="2:55">
      <c r="B101" s="14">
        <v>2012</v>
      </c>
      <c r="C101" s="1" t="s">
        <v>190</v>
      </c>
      <c r="D101" s="1" t="s">
        <v>131</v>
      </c>
      <c r="E101" s="1" t="s">
        <v>141</v>
      </c>
      <c r="G101" s="14">
        <v>1590</v>
      </c>
      <c r="H101" s="14" t="s">
        <v>195</v>
      </c>
      <c r="I101" s="43" t="s">
        <v>200</v>
      </c>
      <c r="K101" s="27">
        <v>0.94775048999725942</v>
      </c>
      <c r="L101" s="27">
        <v>1.9805999999999999</v>
      </c>
      <c r="M101" s="36"/>
      <c r="N101" s="4">
        <v>51.44</v>
      </c>
      <c r="O101" s="4">
        <v>0.91</v>
      </c>
      <c r="P101" s="4">
        <v>16.61</v>
      </c>
      <c r="Q101" s="4">
        <v>9.1300000000000008</v>
      </c>
      <c r="R101" s="4">
        <v>7.89</v>
      </c>
      <c r="S101" s="4">
        <v>0.17</v>
      </c>
      <c r="T101" s="4">
        <v>0.57999999999999996</v>
      </c>
      <c r="U101" s="4">
        <v>3.03</v>
      </c>
      <c r="V101" s="4">
        <v>0.14000000000000001</v>
      </c>
      <c r="W101" s="39"/>
      <c r="X101" s="4">
        <v>35.175272777755424</v>
      </c>
      <c r="Y101" s="4"/>
      <c r="Z101" s="4"/>
      <c r="AA101" s="4">
        <v>9.0091555176854055</v>
      </c>
      <c r="AB101" s="4">
        <v>329.06070178262445</v>
      </c>
      <c r="AC101" s="4">
        <v>19.79224184137459</v>
      </c>
      <c r="AD101" s="4">
        <v>74.267886648424607</v>
      </c>
      <c r="AE101" s="4">
        <v>1.3581600780652689</v>
      </c>
      <c r="AF101" s="4">
        <v>216.47131704961569</v>
      </c>
      <c r="AG101" s="4">
        <v>4.5623000684077102</v>
      </c>
      <c r="AH101" s="4">
        <v>12.030459257172749</v>
      </c>
      <c r="AI101" s="4">
        <v>9.553897790833366</v>
      </c>
      <c r="AJ101" s="4">
        <v>2.7823347953804674</v>
      </c>
      <c r="AK101" s="4">
        <v>0.95827950024449249</v>
      </c>
      <c r="AL101" s="4">
        <v>3.2101117243155404</v>
      </c>
      <c r="AM101" s="4">
        <v>3.3797065309243091</v>
      </c>
      <c r="AN101" s="4">
        <v>1.9336619331214033</v>
      </c>
      <c r="AO101" s="4">
        <v>0.2877509275280673</v>
      </c>
      <c r="AP101" s="4">
        <v>2.1524822373345138</v>
      </c>
      <c r="AQ101" s="4">
        <v>0.42111062375759528</v>
      </c>
      <c r="AR101" s="4">
        <v>0.28824907480584278</v>
      </c>
      <c r="AT101" s="3">
        <f t="shared" si="86"/>
        <v>1.7478269975913712</v>
      </c>
      <c r="AU101" s="3">
        <f t="shared" si="87"/>
        <v>16.625741763863314</v>
      </c>
      <c r="AV101" s="3">
        <f t="shared" si="88"/>
        <v>514.04857735012524</v>
      </c>
      <c r="AW101" s="3">
        <f t="shared" si="89"/>
        <v>21.39379775626692</v>
      </c>
      <c r="AX101" s="3">
        <f t="shared" si="90"/>
        <v>2.3594093622368839</v>
      </c>
      <c r="AY101" s="3">
        <f t="shared" si="91"/>
        <v>5.5891096560547897</v>
      </c>
      <c r="AZ101" s="3">
        <f t="shared" si="92"/>
        <v>0.68449727587914799</v>
      </c>
      <c r="BA101" s="3">
        <f t="shared" si="93"/>
        <v>4.4077363289529464E-2</v>
      </c>
      <c r="BB101" s="3">
        <f t="shared" si="94"/>
        <v>6.2215938841763538</v>
      </c>
      <c r="BC101" s="33"/>
    </row>
    <row r="102" spans="2:55">
      <c r="B102" s="14">
        <v>2012</v>
      </c>
      <c r="C102" s="1" t="s">
        <v>190</v>
      </c>
      <c r="D102" s="1" t="s">
        <v>132</v>
      </c>
      <c r="E102" s="1" t="s">
        <v>141</v>
      </c>
      <c r="G102" s="14">
        <v>2823</v>
      </c>
      <c r="H102" s="14" t="s">
        <v>195</v>
      </c>
      <c r="I102" s="43" t="s">
        <v>200</v>
      </c>
      <c r="K102" s="27">
        <v>0.98815704229933987</v>
      </c>
      <c r="L102" s="27">
        <v>1.9134</v>
      </c>
      <c r="M102" s="36"/>
      <c r="N102" s="4">
        <v>50.59</v>
      </c>
      <c r="O102" s="4">
        <v>0.76</v>
      </c>
      <c r="P102" s="4">
        <v>13.09</v>
      </c>
      <c r="Q102" s="4">
        <v>9.25</v>
      </c>
      <c r="R102" s="4">
        <v>13.08</v>
      </c>
      <c r="S102" s="4">
        <v>0.17</v>
      </c>
      <c r="T102" s="4">
        <v>0.53</v>
      </c>
      <c r="U102" s="4">
        <v>2.36</v>
      </c>
      <c r="V102" s="4">
        <v>0.13</v>
      </c>
      <c r="W102" s="39"/>
      <c r="X102" s="4">
        <v>31.664439951951952</v>
      </c>
      <c r="Y102" s="4"/>
      <c r="Z102" s="4"/>
      <c r="AA102" s="4">
        <v>7.113444785985986</v>
      </c>
      <c r="AB102" s="4">
        <v>243.69266066066066</v>
      </c>
      <c r="AC102" s="4">
        <v>16.046101301301302</v>
      </c>
      <c r="AD102" s="4">
        <v>61.230281941941939</v>
      </c>
      <c r="AE102" s="4">
        <v>1.107020928928929</v>
      </c>
      <c r="AF102" s="4">
        <v>208.67934734734735</v>
      </c>
      <c r="AG102" s="4">
        <v>3.9214910910910916</v>
      </c>
      <c r="AH102" s="4">
        <v>10.465979539539541</v>
      </c>
      <c r="AI102" s="4">
        <v>8.1150856456456459</v>
      </c>
      <c r="AJ102" s="4">
        <v>2.358896936936937</v>
      </c>
      <c r="AK102" s="4">
        <v>0.78271012786679905</v>
      </c>
      <c r="AL102" s="4">
        <v>2.7063990836386753</v>
      </c>
      <c r="AM102" s="4">
        <v>2.8510840840840843</v>
      </c>
      <c r="AN102" s="4">
        <v>1.5717976536536538</v>
      </c>
      <c r="AO102" s="4">
        <v>0.23308862862862864</v>
      </c>
      <c r="AP102" s="4">
        <v>2.2091600016016018</v>
      </c>
      <c r="AQ102" s="4">
        <v>0.34847850398398406</v>
      </c>
      <c r="AR102" s="4">
        <v>0.25512500764764767</v>
      </c>
      <c r="AT102" s="3">
        <f t="shared" si="86"/>
        <v>1.8139002036659877</v>
      </c>
      <c r="AU102" s="3">
        <f t="shared" si="87"/>
        <v>15.187032418952617</v>
      </c>
      <c r="AV102" s="3">
        <f t="shared" si="88"/>
        <v>598.82989900845701</v>
      </c>
      <c r="AW102" s="3">
        <f t="shared" si="89"/>
        <v>20.412865369488951</v>
      </c>
      <c r="AX102" s="3">
        <f t="shared" si="90"/>
        <v>2.494908350305499</v>
      </c>
      <c r="AY102" s="3">
        <f t="shared" si="91"/>
        <v>4.7375380379655123</v>
      </c>
      <c r="AZ102" s="3">
        <f t="shared" si="92"/>
        <v>0.7321111768184505</v>
      </c>
      <c r="BA102" s="3">
        <f t="shared" si="93"/>
        <v>4.2942061143984231E-2</v>
      </c>
      <c r="BB102" s="3">
        <f t="shared" si="94"/>
        <v>6.6586048879837074</v>
      </c>
      <c r="BC102" s="33"/>
    </row>
    <row r="103" spans="2:55">
      <c r="B103" s="14">
        <v>2012</v>
      </c>
      <c r="C103" s="1" t="s">
        <v>190</v>
      </c>
      <c r="D103" s="1" t="s">
        <v>133</v>
      </c>
      <c r="E103" s="1" t="s">
        <v>141</v>
      </c>
      <c r="G103" s="14">
        <v>3076</v>
      </c>
      <c r="H103" s="14" t="s">
        <v>195</v>
      </c>
      <c r="I103" s="43" t="s">
        <v>200</v>
      </c>
      <c r="K103" s="27">
        <v>0.95957989021753842</v>
      </c>
      <c r="L103" s="27">
        <v>1.9756</v>
      </c>
      <c r="M103" s="36"/>
      <c r="N103" s="4">
        <v>51.98</v>
      </c>
      <c r="O103" s="4">
        <v>0.74</v>
      </c>
      <c r="P103" s="4">
        <v>12.7</v>
      </c>
      <c r="Q103" s="4">
        <v>9.4700000000000006</v>
      </c>
      <c r="R103" s="4">
        <v>12.38</v>
      </c>
      <c r="S103" s="4">
        <v>0.16</v>
      </c>
      <c r="T103" s="4">
        <v>0.61</v>
      </c>
      <c r="U103" s="4">
        <v>2.41</v>
      </c>
      <c r="V103" s="4">
        <v>0.13</v>
      </c>
      <c r="W103" s="39"/>
      <c r="X103" s="4">
        <v>45.645781819623387</v>
      </c>
      <c r="Y103" s="4"/>
      <c r="Z103" s="4"/>
      <c r="AA103" s="4">
        <v>9.5672260709613468</v>
      </c>
      <c r="AB103" s="4">
        <v>281.50728245787911</v>
      </c>
      <c r="AC103" s="4">
        <v>15.891987472745292</v>
      </c>
      <c r="AD103" s="4">
        <v>62.721645098116944</v>
      </c>
      <c r="AE103" s="4">
        <v>1.1242461843409315</v>
      </c>
      <c r="AF103" s="4">
        <v>255.75362537165509</v>
      </c>
      <c r="AG103" s="4">
        <v>4.5267004955401386</v>
      </c>
      <c r="AH103" s="4">
        <v>11.608956194251734</v>
      </c>
      <c r="AI103" s="4">
        <v>8.7423760555004968</v>
      </c>
      <c r="AJ103" s="4">
        <v>2.4485784737363727</v>
      </c>
      <c r="AK103" s="4">
        <v>0.82069207914611331</v>
      </c>
      <c r="AL103" s="4">
        <v>2.75294908701242</v>
      </c>
      <c r="AM103" s="4">
        <v>2.8051675718533202</v>
      </c>
      <c r="AN103" s="4">
        <v>1.5198619781962339</v>
      </c>
      <c r="AO103" s="4">
        <v>0.22286818632309216</v>
      </c>
      <c r="AP103" s="4">
        <v>2.4873476329038651</v>
      </c>
      <c r="AQ103" s="4">
        <v>0.49277641783944504</v>
      </c>
      <c r="AR103" s="4">
        <v>0.33974026323092171</v>
      </c>
      <c r="AT103" s="3">
        <f t="shared" si="86"/>
        <v>1.8456725755995829</v>
      </c>
      <c r="AU103" s="3">
        <f t="shared" si="87"/>
        <v>17.713787085514838</v>
      </c>
      <c r="AV103" s="3">
        <f t="shared" si="88"/>
        <v>519.00540714386216</v>
      </c>
      <c r="AW103" s="3">
        <f t="shared" si="89"/>
        <v>19.414943013929925</v>
      </c>
      <c r="AX103" s="3">
        <f t="shared" si="90"/>
        <v>2.9783628779979145</v>
      </c>
      <c r="AY103" s="3">
        <f t="shared" si="91"/>
        <v>4.6672029436829492</v>
      </c>
      <c r="AZ103" s="3">
        <f t="shared" si="92"/>
        <v>0.68944099378881984</v>
      </c>
      <c r="BA103" s="3">
        <f t="shared" si="93"/>
        <v>5.6366417403127124E-2</v>
      </c>
      <c r="BB103" s="3">
        <f t="shared" si="94"/>
        <v>7.6381647549530758</v>
      </c>
      <c r="BC103" s="33"/>
    </row>
    <row r="104" spans="2:55">
      <c r="B104" s="14">
        <v>2012</v>
      </c>
      <c r="C104" s="1" t="s">
        <v>190</v>
      </c>
      <c r="D104" s="1" t="s">
        <v>134</v>
      </c>
      <c r="E104" s="1" t="s">
        <v>141</v>
      </c>
      <c r="G104" s="14">
        <v>3591</v>
      </c>
      <c r="H104" s="14" t="s">
        <v>195</v>
      </c>
      <c r="I104" s="43" t="s">
        <v>200</v>
      </c>
      <c r="K104" s="27">
        <v>0.94374477512242227</v>
      </c>
      <c r="L104" s="27">
        <v>2.3852000000000002</v>
      </c>
      <c r="M104" s="36"/>
      <c r="N104" s="4">
        <v>54.27</v>
      </c>
      <c r="O104" s="4">
        <v>0.9</v>
      </c>
      <c r="P104" s="4">
        <v>17.37</v>
      </c>
      <c r="Q104" s="4">
        <v>8.15</v>
      </c>
      <c r="R104" s="4">
        <v>5.59</v>
      </c>
      <c r="S104" s="4">
        <v>0.15</v>
      </c>
      <c r="T104" s="4">
        <v>0.97</v>
      </c>
      <c r="U104" s="4">
        <v>3.45</v>
      </c>
      <c r="V104" s="4">
        <v>0.17</v>
      </c>
      <c r="W104" s="39"/>
      <c r="X104" s="4">
        <v>31.025018225612204</v>
      </c>
      <c r="Y104" s="4"/>
      <c r="Z104" s="4"/>
      <c r="AA104" s="4">
        <v>16.388678608992375</v>
      </c>
      <c r="AB104" s="4">
        <v>382.28832998795662</v>
      </c>
      <c r="AC104" s="4">
        <v>19.887832195905258</v>
      </c>
      <c r="AD104" s="4">
        <v>86.42066637896427</v>
      </c>
      <c r="AE104" s="4">
        <v>1.7412901967081491</v>
      </c>
      <c r="AF104" s="4">
        <v>415.83649136892814</v>
      </c>
      <c r="AG104" s="4">
        <v>6.3982571256523491</v>
      </c>
      <c r="AH104" s="4">
        <v>15.994638378161381</v>
      </c>
      <c r="AI104" s="4">
        <v>11.181381212364512</v>
      </c>
      <c r="AJ104" s="4">
        <v>3.0253611401043758</v>
      </c>
      <c r="AK104" s="4">
        <v>1.0048446128461983</v>
      </c>
      <c r="AL104" s="4">
        <v>3.3336598192838323</v>
      </c>
      <c r="AM104" s="4">
        <v>3.4010201926936974</v>
      </c>
      <c r="AN104" s="4">
        <v>1.946998683259735</v>
      </c>
      <c r="AO104" s="4">
        <v>0.29530417503010836</v>
      </c>
      <c r="AP104" s="4">
        <v>3.9810216989160976</v>
      </c>
      <c r="AQ104" s="4">
        <v>0.86883108699317546</v>
      </c>
      <c r="AR104" s="4">
        <v>0.64370886202328381</v>
      </c>
      <c r="AT104" s="3">
        <f t="shared" si="86"/>
        <v>1.7468014857614529</v>
      </c>
      <c r="AU104" s="3">
        <f t="shared" si="87"/>
        <v>19.222222222222221</v>
      </c>
      <c r="AV104" s="3">
        <f t="shared" si="88"/>
        <v>478.61603664302874</v>
      </c>
      <c r="AW104" s="3">
        <f t="shared" si="89"/>
        <v>18.862905407436354</v>
      </c>
      <c r="AX104" s="3">
        <f t="shared" si="90"/>
        <v>3.2862154354106483</v>
      </c>
      <c r="AY104" s="3">
        <f t="shared" si="91"/>
        <v>4.0177219788870282</v>
      </c>
      <c r="AZ104" s="3">
        <f t="shared" si="92"/>
        <v>0.74089068825910931</v>
      </c>
      <c r="BA104" s="3">
        <f t="shared" si="93"/>
        <v>7.7703377650017974E-2</v>
      </c>
      <c r="BB104" s="3">
        <f t="shared" si="94"/>
        <v>8.2150226991333053</v>
      </c>
      <c r="BC104" s="33"/>
    </row>
    <row r="105" spans="2:55">
      <c r="B105" s="14">
        <v>2012</v>
      </c>
      <c r="C105" s="1" t="s">
        <v>190</v>
      </c>
      <c r="D105" s="1" t="s">
        <v>135</v>
      </c>
      <c r="E105" s="1" t="s">
        <v>141</v>
      </c>
      <c r="G105" s="14">
        <v>3783</v>
      </c>
      <c r="H105" s="14" t="s">
        <v>195</v>
      </c>
      <c r="I105" s="43" t="s">
        <v>200</v>
      </c>
      <c r="K105" s="27">
        <v>0.88644195105978907</v>
      </c>
      <c r="L105" s="27">
        <v>2.1816648347468508</v>
      </c>
      <c r="M105" s="36"/>
      <c r="N105" s="4">
        <v>55.19</v>
      </c>
      <c r="O105" s="4">
        <v>0.91</v>
      </c>
      <c r="P105" s="4">
        <v>16.27</v>
      </c>
      <c r="Q105" s="4">
        <v>7.48</v>
      </c>
      <c r="R105" s="4">
        <v>5.96</v>
      </c>
      <c r="S105" s="4">
        <v>0.16</v>
      </c>
      <c r="T105" s="4">
        <v>1.01</v>
      </c>
      <c r="U105" s="4">
        <v>3.29</v>
      </c>
      <c r="V105" s="4">
        <v>0.13</v>
      </c>
      <c r="W105" s="39"/>
      <c r="X105" s="4">
        <v>33.514175399284866</v>
      </c>
      <c r="Y105" s="4"/>
      <c r="Z105" s="4"/>
      <c r="AA105" s="4">
        <v>18.047209951529602</v>
      </c>
      <c r="AB105" s="4">
        <v>345.60758839888757</v>
      </c>
      <c r="AC105" s="4">
        <v>18.465604290822409</v>
      </c>
      <c r="AD105" s="4">
        <v>87.72257624155742</v>
      </c>
      <c r="AE105" s="4">
        <v>1.9764371712355981</v>
      </c>
      <c r="AF105" s="4">
        <v>436.44162892332145</v>
      </c>
      <c r="AG105" s="4">
        <v>5.8743330154946367</v>
      </c>
      <c r="AH105" s="4">
        <v>13.99561334922527</v>
      </c>
      <c r="AI105" s="4">
        <v>9.5475341279300761</v>
      </c>
      <c r="AJ105" s="4">
        <v>2.615462614223282</v>
      </c>
      <c r="AK105" s="4">
        <v>0.97654769382619311</v>
      </c>
      <c r="AL105" s="4">
        <v>2.892343598967833</v>
      </c>
      <c r="AM105" s="4">
        <v>3.1094723083035363</v>
      </c>
      <c r="AN105" s="4">
        <v>1.9340081128327375</v>
      </c>
      <c r="AO105" s="4">
        <v>0.29003149781485899</v>
      </c>
      <c r="AP105" s="4">
        <v>4.2450372530790634</v>
      </c>
      <c r="AQ105" s="4">
        <v>0.92204917425506561</v>
      </c>
      <c r="AR105" s="4">
        <v>0.68158597171235602</v>
      </c>
      <c r="AT105" s="3">
        <f t="shared" si="86"/>
        <v>1.6077865897620764</v>
      </c>
      <c r="AU105" s="3">
        <f t="shared" si="87"/>
        <v>18.716289104638619</v>
      </c>
      <c r="AV105" s="3">
        <f t="shared" si="88"/>
        <v>473.33877748540664</v>
      </c>
      <c r="AW105" s="3">
        <f t="shared" si="89"/>
        <v>19.572936515137769</v>
      </c>
      <c r="AX105" s="3">
        <f t="shared" si="90"/>
        <v>3.0373879905242558</v>
      </c>
      <c r="AY105" s="3">
        <f t="shared" si="91"/>
        <v>3.2969353423397632</v>
      </c>
      <c r="AZ105" s="3">
        <f t="shared" si="92"/>
        <v>0.73920783266577661</v>
      </c>
      <c r="BA105" s="3">
        <f t="shared" si="93"/>
        <v>9.6574587940746928E-2</v>
      </c>
      <c r="BB105" s="3">
        <f t="shared" si="94"/>
        <v>7.23658461221547</v>
      </c>
      <c r="BC105" s="33"/>
    </row>
    <row r="106" spans="2:55">
      <c r="B106" s="14">
        <v>2012</v>
      </c>
      <c r="C106" s="1" t="s">
        <v>190</v>
      </c>
      <c r="D106" s="1" t="s">
        <v>136</v>
      </c>
      <c r="E106" s="1" t="s">
        <v>141</v>
      </c>
      <c r="G106" s="14">
        <v>3911</v>
      </c>
      <c r="H106" s="14" t="s">
        <v>195</v>
      </c>
      <c r="I106" s="43" t="s">
        <v>200</v>
      </c>
      <c r="K106" s="27">
        <v>0.92194703380513943</v>
      </c>
      <c r="L106" s="27">
        <v>2.23</v>
      </c>
      <c r="M106" s="36"/>
      <c r="N106" s="4">
        <v>56.39</v>
      </c>
      <c r="O106" s="4">
        <v>0.91</v>
      </c>
      <c r="P106" s="4">
        <v>16.52</v>
      </c>
      <c r="Q106" s="4">
        <v>7.19</v>
      </c>
      <c r="R106" s="4">
        <v>5.49</v>
      </c>
      <c r="S106" s="4">
        <v>0.15</v>
      </c>
      <c r="T106" s="4">
        <v>1.1499999999999999</v>
      </c>
      <c r="U106" s="4">
        <v>3.43</v>
      </c>
      <c r="V106" s="4">
        <v>0.15</v>
      </c>
      <c r="W106" s="39"/>
      <c r="X106" s="4">
        <v>32.953389484679064</v>
      </c>
      <c r="Y106" s="4"/>
      <c r="Z106" s="4"/>
      <c r="AA106" s="4">
        <v>20.340160093831138</v>
      </c>
      <c r="AB106" s="4">
        <v>349.76550419554036</v>
      </c>
      <c r="AC106" s="4">
        <v>19.422544147315875</v>
      </c>
      <c r="AD106" s="4">
        <v>92.671227578428017</v>
      </c>
      <c r="AE106" s="4">
        <v>2.1239031827236117</v>
      </c>
      <c r="AF106" s="4">
        <v>510.22002415690031</v>
      </c>
      <c r="AG106" s="4">
        <v>6.6925486683893123</v>
      </c>
      <c r="AH106" s="4">
        <v>16.024463860962626</v>
      </c>
      <c r="AI106" s="4">
        <v>10.860200092765638</v>
      </c>
      <c r="AJ106" s="4">
        <v>2.8969987992562034</v>
      </c>
      <c r="AK106" s="4">
        <v>0.98974725761772619</v>
      </c>
      <c r="AL106" s="4">
        <v>3.1704412058109241</v>
      </c>
      <c r="AM106" s="4">
        <v>3.2871232202126812</v>
      </c>
      <c r="AN106" s="4">
        <v>1.9508770689105535</v>
      </c>
      <c r="AO106" s="4">
        <v>0.29390750021637024</v>
      </c>
      <c r="AP106" s="4">
        <v>4.6344186561862255</v>
      </c>
      <c r="AQ106" s="4">
        <v>1.0510108866482915</v>
      </c>
      <c r="AR106" s="4">
        <v>0.85437291136060178</v>
      </c>
      <c r="AT106" s="3">
        <f t="shared" si="86"/>
        <v>1.684946362124365</v>
      </c>
      <c r="AU106" s="3">
        <f t="shared" si="87"/>
        <v>18.008222895138928</v>
      </c>
      <c r="AV106" s="3">
        <f t="shared" si="88"/>
        <v>485.45645971756664</v>
      </c>
      <c r="AW106" s="3">
        <f t="shared" si="89"/>
        <v>19.352949005786783</v>
      </c>
      <c r="AX106" s="3">
        <f t="shared" si="90"/>
        <v>3.4305332586264368</v>
      </c>
      <c r="AY106" s="3">
        <f t="shared" si="91"/>
        <v>3.4577074385743005</v>
      </c>
      <c r="AZ106" s="3">
        <f t="shared" si="92"/>
        <v>0.81290586255031605</v>
      </c>
      <c r="BA106" s="3">
        <f t="shared" si="93"/>
        <v>9.6776383277542635E-2</v>
      </c>
      <c r="BB106" s="3">
        <f t="shared" si="94"/>
        <v>8.213979300044425</v>
      </c>
      <c r="BC106" s="33"/>
    </row>
    <row r="107" spans="2:55">
      <c r="B107" s="14">
        <v>2012</v>
      </c>
      <c r="C107" s="1" t="s">
        <v>190</v>
      </c>
      <c r="D107" s="1" t="s">
        <v>137</v>
      </c>
      <c r="E107" s="1" t="s">
        <v>141</v>
      </c>
      <c r="G107" s="14">
        <v>4076</v>
      </c>
      <c r="H107" s="14" t="s">
        <v>195</v>
      </c>
      <c r="I107" s="43" t="s">
        <v>200</v>
      </c>
      <c r="K107" s="27">
        <v>0.91256888208029951</v>
      </c>
      <c r="L107" s="27">
        <v>2.1471444717559844</v>
      </c>
      <c r="M107" s="36"/>
      <c r="N107" s="4">
        <v>55.15</v>
      </c>
      <c r="O107" s="4">
        <v>0.74</v>
      </c>
      <c r="P107" s="4">
        <v>16.34</v>
      </c>
      <c r="Q107" s="4">
        <v>7.97</v>
      </c>
      <c r="R107" s="4">
        <v>6.88</v>
      </c>
      <c r="S107" s="4">
        <v>0.15</v>
      </c>
      <c r="T107" s="4">
        <v>0.95</v>
      </c>
      <c r="U107" s="4">
        <v>3.23</v>
      </c>
      <c r="V107" s="4">
        <v>0.16</v>
      </c>
      <c r="W107" s="39"/>
      <c r="X107" s="4">
        <v>33.371939274669664</v>
      </c>
      <c r="Y107" s="4"/>
      <c r="Z107" s="4"/>
      <c r="AA107" s="4">
        <v>16.50842589260613</v>
      </c>
      <c r="AB107" s="4">
        <v>377.28549339330897</v>
      </c>
      <c r="AC107" s="4">
        <v>17.365607253303345</v>
      </c>
      <c r="AD107" s="4">
        <v>81.829658138881086</v>
      </c>
      <c r="AE107" s="4">
        <v>1.6394696373348328</v>
      </c>
      <c r="AF107" s="4">
        <v>408.91059881922968</v>
      </c>
      <c r="AG107" s="4">
        <v>6.7782471183581672</v>
      </c>
      <c r="AH107" s="4">
        <v>16.441026145628339</v>
      </c>
      <c r="AI107" s="4">
        <v>10.968070002811359</v>
      </c>
      <c r="AJ107" s="4">
        <v>2.8059727298285071</v>
      </c>
      <c r="AK107" s="4">
        <v>0.92433164152943947</v>
      </c>
      <c r="AL107" s="4">
        <v>2.9761856426706368</v>
      </c>
      <c r="AM107" s="4">
        <v>2.9510050604441949</v>
      </c>
      <c r="AN107" s="4">
        <v>1.6721019117233624</v>
      </c>
      <c r="AO107" s="4">
        <v>0.25461231374754006</v>
      </c>
      <c r="AP107" s="4">
        <v>4.0686201714928307</v>
      </c>
      <c r="AQ107" s="4">
        <v>0.98696716755692993</v>
      </c>
      <c r="AR107" s="4">
        <v>0.68384355355636783</v>
      </c>
      <c r="AT107" s="3">
        <f t="shared" si="86"/>
        <v>1.764847608721841</v>
      </c>
      <c r="AU107" s="3">
        <f t="shared" si="87"/>
        <v>21.726017863356919</v>
      </c>
      <c r="AV107" s="3">
        <f t="shared" si="88"/>
        <v>414.31023468735907</v>
      </c>
      <c r="AW107" s="3">
        <f t="shared" si="89"/>
        <v>16.726418502319529</v>
      </c>
      <c r="AX107" s="3">
        <f t="shared" si="90"/>
        <v>4.053728466449825</v>
      </c>
      <c r="AY107" s="3">
        <f t="shared" si="91"/>
        <v>4.0409341380215169</v>
      </c>
      <c r="AZ107" s="3">
        <f t="shared" si="92"/>
        <v>0.69287365986966587</v>
      </c>
      <c r="BA107" s="3">
        <f t="shared" si="93"/>
        <v>8.9985491276400348E-2</v>
      </c>
      <c r="BB107" s="3">
        <f t="shared" si="94"/>
        <v>9.8325502951451629</v>
      </c>
      <c r="BC107" s="33"/>
    </row>
    <row r="108" spans="2:55">
      <c r="B108" s="14">
        <v>2012</v>
      </c>
      <c r="C108" s="1" t="s">
        <v>190</v>
      </c>
      <c r="D108" s="1" t="s">
        <v>138</v>
      </c>
      <c r="E108" s="1" t="s">
        <v>141</v>
      </c>
      <c r="G108" s="14">
        <v>4753</v>
      </c>
      <c r="H108" s="14" t="s">
        <v>195</v>
      </c>
      <c r="I108" s="43" t="s">
        <v>200</v>
      </c>
      <c r="K108" s="27">
        <v>0.95519948241422781</v>
      </c>
      <c r="L108" s="27">
        <v>1.8290775173259528</v>
      </c>
      <c r="M108" s="36"/>
      <c r="N108" s="4">
        <v>51.19</v>
      </c>
      <c r="O108" s="4">
        <v>0.77</v>
      </c>
      <c r="P108" s="4">
        <v>15.97</v>
      </c>
      <c r="Q108" s="4">
        <v>9.3800000000000008</v>
      </c>
      <c r="R108" s="4">
        <v>9.36</v>
      </c>
      <c r="S108" s="4">
        <v>0.16</v>
      </c>
      <c r="T108" s="4">
        <v>0.56000000000000005</v>
      </c>
      <c r="U108" s="4">
        <v>2.67</v>
      </c>
      <c r="V108" s="4">
        <v>0.13</v>
      </c>
      <c r="W108" s="39"/>
      <c r="X108" s="4">
        <v>35.721360656793308</v>
      </c>
      <c r="Y108" s="4"/>
      <c r="Z108" s="4"/>
      <c r="AA108" s="4">
        <v>8.1637930034610449</v>
      </c>
      <c r="AB108" s="4">
        <v>322.03274307791372</v>
      </c>
      <c r="AC108" s="4">
        <v>16.601273382163555</v>
      </c>
      <c r="AD108" s="4">
        <v>70.597587644880875</v>
      </c>
      <c r="AE108" s="4">
        <v>1.1220575539278816</v>
      </c>
      <c r="AF108" s="4">
        <v>240.71542981326468</v>
      </c>
      <c r="AG108" s="4">
        <v>4.5068401481004514</v>
      </c>
      <c r="AH108" s="4">
        <v>11.938676191242758</v>
      </c>
      <c r="AI108" s="4">
        <v>9.0419997585318743</v>
      </c>
      <c r="AJ108" s="4">
        <v>2.5386375160978756</v>
      </c>
      <c r="AK108" s="4">
        <v>0.86928347911872872</v>
      </c>
      <c r="AL108" s="4">
        <v>2.8429458315273402</v>
      </c>
      <c r="AM108" s="4">
        <v>2.9007220701867356</v>
      </c>
      <c r="AN108" s="4">
        <v>1.6044998229233742</v>
      </c>
      <c r="AO108" s="4">
        <v>0.2374789198325821</v>
      </c>
      <c r="AP108" s="4">
        <v>2.298104139971024</v>
      </c>
      <c r="AQ108" s="4">
        <v>0.40274118790244695</v>
      </c>
      <c r="AR108" s="4">
        <v>0.25335400128783003</v>
      </c>
      <c r="AT108" s="3">
        <f t="shared" si="86"/>
        <v>1.8078668683812404</v>
      </c>
      <c r="AU108" s="3">
        <f t="shared" si="87"/>
        <v>19.398074814183015</v>
      </c>
      <c r="AV108" s="3">
        <f t="shared" si="88"/>
        <v>597.69260518636452</v>
      </c>
      <c r="AW108" s="3">
        <f t="shared" si="89"/>
        <v>20.270568912952854</v>
      </c>
      <c r="AX108" s="3">
        <f t="shared" si="90"/>
        <v>2.8088754412506307</v>
      </c>
      <c r="AY108" s="3">
        <f t="shared" si="91"/>
        <v>5.1950109586388402</v>
      </c>
      <c r="AZ108" s="3">
        <f t="shared" si="92"/>
        <v>0.62907397827211586</v>
      </c>
      <c r="BA108" s="3">
        <f t="shared" si="93"/>
        <v>4.4541163310961973E-2</v>
      </c>
      <c r="BB108" s="3">
        <f t="shared" si="94"/>
        <v>7.4407463439233492</v>
      </c>
      <c r="BC108" s="33"/>
    </row>
  </sheetData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Kayzar_Th_Excess_Database</vt:lpstr>
    </vt:vector>
  </TitlesOfParts>
  <Company>University of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Kayzar</dc:creator>
  <cp:lastModifiedBy>Theresa Kayzar</cp:lastModifiedBy>
  <cp:lastPrinted>2012-02-20T23:47:49Z</cp:lastPrinted>
  <dcterms:created xsi:type="dcterms:W3CDTF">2012-01-13T18:30:07Z</dcterms:created>
  <dcterms:modified xsi:type="dcterms:W3CDTF">2012-03-09T03:54:29Z</dcterms:modified>
</cp:coreProperties>
</file>