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30" windowWidth="20115" windowHeight="751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I35" i="1" l="1"/>
  <c r="I38" i="1"/>
  <c r="I39" i="1"/>
  <c r="I42" i="1"/>
  <c r="I43" i="1"/>
  <c r="I44" i="1"/>
  <c r="I45" i="1"/>
  <c r="I48" i="1"/>
  <c r="I49" i="1"/>
  <c r="I23" i="1"/>
  <c r="I6" i="1"/>
  <c r="I11" i="1"/>
  <c r="I14" i="1"/>
  <c r="I15" i="1"/>
  <c r="I16" i="1"/>
  <c r="I17" i="1"/>
  <c r="I18" i="1"/>
  <c r="I19" i="1"/>
  <c r="I20" i="1"/>
  <c r="I25" i="1"/>
  <c r="I26" i="1"/>
  <c r="I27" i="1"/>
  <c r="I28" i="1"/>
  <c r="I30" i="1"/>
  <c r="I5" i="1"/>
  <c r="N33" i="1" l="1"/>
  <c r="N5" i="1"/>
</calcChain>
</file>

<file path=xl/sharedStrings.xml><?xml version="1.0" encoding="utf-8"?>
<sst xmlns="http://schemas.openxmlformats.org/spreadsheetml/2006/main" count="297" uniqueCount="185">
  <si>
    <t>Lid Inventory</t>
  </si>
  <si>
    <t>Location</t>
  </si>
  <si>
    <t>Project Name</t>
  </si>
  <si>
    <t>Atlanta, GA</t>
  </si>
  <si>
    <t>5th Street Bridge</t>
  </si>
  <si>
    <t>Complete</t>
  </si>
  <si>
    <t>Year</t>
  </si>
  <si>
    <t>Seattle, WA</t>
  </si>
  <si>
    <t>Freeway Park</t>
  </si>
  <si>
    <t>Washington State Convention Center</t>
  </si>
  <si>
    <t>Columbus, OH</t>
  </si>
  <si>
    <t>Cap at Union Station</t>
  </si>
  <si>
    <t>Dallas, TX</t>
  </si>
  <si>
    <t>Glendale, CA</t>
  </si>
  <si>
    <t>I-75/I-85</t>
  </si>
  <si>
    <t>I-670</t>
  </si>
  <si>
    <t>I-5</t>
  </si>
  <si>
    <t>Mercer Island, WA</t>
  </si>
  <si>
    <t>I-90</t>
  </si>
  <si>
    <t>St. Louis, MO</t>
  </si>
  <si>
    <t>Los Angeles, CA</t>
  </si>
  <si>
    <t>Proposed</t>
  </si>
  <si>
    <t>Type and Use</t>
  </si>
  <si>
    <t>Aubrey Davis Park</t>
  </si>
  <si>
    <t>Duluth, MN</t>
  </si>
  <si>
    <t>I-35</t>
  </si>
  <si>
    <t>Trenton, NJ</t>
  </si>
  <si>
    <t>Philadelphia, PA</t>
  </si>
  <si>
    <t>I-95</t>
  </si>
  <si>
    <t>Route</t>
  </si>
  <si>
    <t>Klyde Warren Park</t>
  </si>
  <si>
    <t>Acres</t>
  </si>
  <si>
    <t>I-70</t>
  </si>
  <si>
    <t>Park Over The Highway</t>
  </si>
  <si>
    <t>Pittsburgh, PA</t>
  </si>
  <si>
    <t>I-579</t>
  </si>
  <si>
    <t>Hollywood Central Park</t>
  </si>
  <si>
    <t>U.S. 101</t>
  </si>
  <si>
    <t>Website</t>
  </si>
  <si>
    <t>Park 101</t>
  </si>
  <si>
    <t>Santa Monica, CA</t>
  </si>
  <si>
    <t>I-10</t>
  </si>
  <si>
    <t>Phoenix, AZ</t>
  </si>
  <si>
    <t>Hance Park</t>
  </si>
  <si>
    <t>park101.org</t>
  </si>
  <si>
    <t>www.cityarchriver.org</t>
  </si>
  <si>
    <t>www.klydewarrenpark.org</t>
  </si>
  <si>
    <t>hollywoodcentralpark.org</t>
  </si>
  <si>
    <t>hanceparkconservancy.org</t>
  </si>
  <si>
    <t>Mount Baker Lid</t>
  </si>
  <si>
    <t>South River Walk Park</t>
  </si>
  <si>
    <t>U.S. 29</t>
  </si>
  <si>
    <t>Space 134</t>
  </si>
  <si>
    <t>www.space134.net</t>
  </si>
  <si>
    <t>CA 134</t>
  </si>
  <si>
    <t>www.seattle.gov/parks/park_detail.asp?id=312</t>
  </si>
  <si>
    <t>I-210</t>
  </si>
  <si>
    <t>Memorial Park</t>
  </si>
  <si>
    <t>La Cañada Flintridge, CA</t>
  </si>
  <si>
    <t>www.lcf.ca.gov/parks/memorial</t>
  </si>
  <si>
    <t>Lake Place</t>
  </si>
  <si>
    <t>Chicago, IL</t>
  </si>
  <si>
    <t>Millennium Park for the West Loop</t>
  </si>
  <si>
    <t>I-94</t>
  </si>
  <si>
    <t>Cincinatti, OH</t>
  </si>
  <si>
    <t>Connect the Blocks</t>
  </si>
  <si>
    <t>I-71</t>
  </si>
  <si>
    <t>www.connecttheblocks.org/</t>
  </si>
  <si>
    <t>TX 366</t>
  </si>
  <si>
    <t>Reno, NV</t>
  </si>
  <si>
    <t>Walgreens</t>
  </si>
  <si>
    <t>I-80</t>
  </si>
  <si>
    <t>Louisville, KY</t>
  </si>
  <si>
    <t>Riverfront Plaza/Belvedere</t>
  </si>
  <si>
    <t>I-64</t>
  </si>
  <si>
    <t>http://www.louisvillewaterfront.com/events/venues/belvedere.html</t>
  </si>
  <si>
    <t>Minneapolis, MN</t>
  </si>
  <si>
    <t>35W Lid</t>
  </si>
  <si>
    <t>I-35W</t>
  </si>
  <si>
    <t>Target Plaza</t>
  </si>
  <si>
    <t>I-394</t>
  </si>
  <si>
    <t>http://minnesota.twins.mlb.com/min/ballpark/targetplaza.jsp</t>
  </si>
  <si>
    <t>ABC Ramps</t>
  </si>
  <si>
    <t>http://www.abc-ramps.com/index.htm</t>
  </si>
  <si>
    <t>Original Cost ($ millions)</t>
  </si>
  <si>
    <t>Fall City, MA</t>
  </si>
  <si>
    <t>Fall River Government Center</t>
  </si>
  <si>
    <t>https://en.wikipedia.org/wiki/Fall_River_Government_Center</t>
  </si>
  <si>
    <t>I-195</t>
  </si>
  <si>
    <t>Note</t>
  </si>
  <si>
    <t>Medina, WA</t>
  </si>
  <si>
    <t>WA 520</t>
  </si>
  <si>
    <t>Clyde Hill, WA</t>
  </si>
  <si>
    <t>Hunts Point, WA</t>
  </si>
  <si>
    <t>Evergreen Point Road Lid</t>
  </si>
  <si>
    <t>92nd Avenue Northeast Lid</t>
  </si>
  <si>
    <t>84th Avenue Northeast Lid</t>
  </si>
  <si>
    <t>14th to 17th Streets</t>
  </si>
  <si>
    <t>Ocean Avenue to 4th Street</t>
  </si>
  <si>
    <t>http://la.curbed.com/archives/2009/04/santa_monica_freeway_cap_parks_confusion_cleared.php</t>
  </si>
  <si>
    <t>http://www.elevated-la.com/10-freeway-cap-park-santa-monica-x-ocean-park/</t>
  </si>
  <si>
    <t>Ventura, CA</t>
  </si>
  <si>
    <t>BEACH + TOWN</t>
  </si>
  <si>
    <t>http://www.cityofventura.net/page/beachtown</t>
  </si>
  <si>
    <t>Montlake Lid</t>
  </si>
  <si>
    <t>Delmar Lid</t>
  </si>
  <si>
    <t>https://sites.google.com/site/freewaycaps/what-portland-cn-learn-from-florence-italy-and-columbus-ohio</t>
  </si>
  <si>
    <t>Kansas City, MO</t>
  </si>
  <si>
    <t>Bartle Hall Convention Center</t>
  </si>
  <si>
    <t>http://kcconvention.com/about/history/</t>
  </si>
  <si>
    <t>Price source: http://www.dkassociates.com/plan/3.html</t>
  </si>
  <si>
    <t>Sources\049 Atlanta 5th Street Bridge.pdf</t>
  </si>
  <si>
    <t>http://www.bjginc.com/What-We-Do/I80-Walgreens/i80-walgreens.html</t>
  </si>
  <si>
    <t>Cut and Cap</t>
  </si>
  <si>
    <t>http://usa.streetsblog.org/2013/08/01/austins-ambitious-plan-to-cut-and-cap-a-downtown-highway/</t>
  </si>
  <si>
    <t>San Diego, CA</t>
  </si>
  <si>
    <t>Teralta Park</t>
  </si>
  <si>
    <t>I-15</t>
  </si>
  <si>
    <t>Austin, TX</t>
  </si>
  <si>
    <t>Size from Tom Nagel email; price from MoDOT: http://modot.org/stlouis/major_projects/ParkovertheHighway.htm</t>
  </si>
  <si>
    <t>Email from Alan Loomis confirmed they don't know the size yet, starting workshops this summer</t>
  </si>
  <si>
    <t>15</t>
  </si>
  <si>
    <t>Size and price from Source 055</t>
  </si>
  <si>
    <t>Penn's Landing</t>
  </si>
  <si>
    <t>David Horner email</t>
  </si>
  <si>
    <t>http://mngardens.horticulture.umn.edu/duluth-rose-garden/</t>
  </si>
  <si>
    <t>http://www.delawareriverwaterfront.com/planning/penn-s-landing-feasibility-study/economic-impact-and-budget</t>
  </si>
  <si>
    <t>Price and size from website</t>
  </si>
  <si>
    <t>West Tunnel</t>
  </si>
  <si>
    <t>Jay Cooke Plaza/East Tunnel</t>
  </si>
  <si>
    <t>Leif Erickson Tunnel/Rose Garden</t>
  </si>
  <si>
    <t>Date from Kent Worley; Price, and length from I-35 summary; width from Google Earth</t>
  </si>
  <si>
    <t>Length and price from I-35 summary; width from Google Earth; date from Kent Worley</t>
  </si>
  <si>
    <t>Price and length from I-35 summary; 150' width from Google Earth; date from Kent Worley</t>
  </si>
  <si>
    <t>Date from Kent Worley; length and price from I-35 summary; width from Google Earth</t>
  </si>
  <si>
    <t>Price from 2003 Source 010; Date from Carl Almeda email</t>
  </si>
  <si>
    <t>Date, size, cost: Source 061, and 015</t>
  </si>
  <si>
    <t>Cost from Source 061, size from Google Earth length and width</t>
  </si>
  <si>
    <t>Dim from Google Earth Pro; date from source 090</t>
  </si>
  <si>
    <t>Size and price from source 090, pages 72-73</t>
  </si>
  <si>
    <t>Size and cost estimate: source 015 pg. 16</t>
  </si>
  <si>
    <t>Size from Google Earth</t>
  </si>
  <si>
    <t>2015 Adjusted Cost ($ millions)</t>
  </si>
  <si>
    <t>Price source: "Life Choices" report, page 14, 1986; size from Google Earth</t>
  </si>
  <si>
    <t>Average</t>
  </si>
  <si>
    <t>Part of original construction; 1500' length from source 001, width from Google Earth Pro</t>
  </si>
  <si>
    <t>Luther Burbank lid</t>
  </si>
  <si>
    <t>Size from Google Earth Pro</t>
  </si>
  <si>
    <t>Chesnut Street over I-95</t>
  </si>
  <si>
    <t>Status (2015)</t>
  </si>
  <si>
    <t>Email from Charles Davies</t>
  </si>
  <si>
    <t>Spruce and Dock Streets over I-95</t>
  </si>
  <si>
    <t>New York, NY</t>
  </si>
  <si>
    <t>http://www.panynj.gov/bus-terminals/george-washington-bridge-bus-station-restoration.html</t>
  </si>
  <si>
    <t>Bridge Apartments</t>
  </si>
  <si>
    <t>http://www.nytimes.com/2004/06/18/nyregion/life-on-the-road-learning-to-sleep-as-trucks-roar-through-basement.html</t>
  </si>
  <si>
    <t>Size, year, from article</t>
  </si>
  <si>
    <t>George Washington Bridge Bus Station</t>
  </si>
  <si>
    <t>Bus station with retail</t>
  </si>
  <si>
    <t>Boston, MA</t>
  </si>
  <si>
    <t>Hancock Garage-Retail</t>
  </si>
  <si>
    <t>Size from Google Earth Pro, date from source 035</t>
  </si>
  <si>
    <t>Copley Place</t>
  </si>
  <si>
    <t>Four 32 story apartment towers</t>
  </si>
  <si>
    <t>1980s</t>
  </si>
  <si>
    <t>Construction</t>
  </si>
  <si>
    <t>Design</t>
  </si>
  <si>
    <t>Cost Per Acre ($ millions)</t>
  </si>
  <si>
    <t>Park, street,  parking lot</t>
  </si>
  <si>
    <t>Park and street</t>
  </si>
  <si>
    <t>Park and streets</t>
  </si>
  <si>
    <t>Retail and parking garage</t>
  </si>
  <si>
    <t>Park</t>
  </si>
  <si>
    <t>Shopping center, office towers</t>
  </si>
  <si>
    <t>Three parking garages</t>
  </si>
  <si>
    <t>Civic building</t>
  </si>
  <si>
    <t>Retail building</t>
  </si>
  <si>
    <t>Enhanced overpass, retail</t>
  </si>
  <si>
    <t>Enhanced overpass, landscaping</t>
  </si>
  <si>
    <t>Plaza</t>
  </si>
  <si>
    <t>Park, transit stop</t>
  </si>
  <si>
    <t>Park, streets</t>
  </si>
  <si>
    <t>Park, transit top</t>
  </si>
  <si>
    <t>Unspecified</t>
  </si>
  <si>
    <t>Park, parking garage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</si>
</sst>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2">
    <xf numFmtId="0" fontId="0" fillId="0" borderId="0" xfId="0"/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0" fontId="3" fillId="0" borderId="0" xfId="1"/>
    <xf numFmtId="49" fontId="0" fillId="0" borderId="0" xfId="0" applyNumberFormat="1" applyAlignment="1">
      <alignment horizontal="left"/>
    </xf>
    <xf numFmtId="0" fontId="4" fillId="0" borderId="0" xfId="0" applyFont="1" applyFill="1" applyAlignment="1">
      <alignment horizontal="left"/>
    </xf>
    <xf numFmtId="0" fontId="4" fillId="0" borderId="0" xfId="0" applyFont="1" applyFill="1"/>
    <xf numFmtId="0" fontId="4" fillId="0" borderId="0" xfId="0" applyFont="1" applyFill="1" applyAlignment="1">
      <alignment horizontal="left" wrapText="1"/>
    </xf>
    <xf numFmtId="0" fontId="0" fillId="0" borderId="0" xfId="0" applyAlignment="1">
      <alignment wrapText="1"/>
    </xf>
    <xf numFmtId="0" fontId="3" fillId="0" borderId="0" xfId="1" applyFill="1" applyAlignment="1">
      <alignment horizontal="left"/>
    </xf>
    <xf numFmtId="0" fontId="0" fillId="0" borderId="0" xfId="0" applyFill="1" applyAlignment="1">
      <alignment horizontal="left"/>
    </xf>
    <xf numFmtId="0" fontId="1" fillId="2" borderId="0" xfId="0" applyFont="1" applyFill="1" applyAlignment="1">
      <alignment horizontal="center" wrapText="1"/>
    </xf>
    <xf numFmtId="0" fontId="0" fillId="2" borderId="0" xfId="0" applyFill="1"/>
    <xf numFmtId="0" fontId="0" fillId="2" borderId="0" xfId="0" applyFill="1" applyAlignment="1">
      <alignment horizontal="left"/>
    </xf>
    <xf numFmtId="0" fontId="3" fillId="2" borderId="0" xfId="1" applyFill="1"/>
    <xf numFmtId="0" fontId="0" fillId="0" borderId="0" xfId="0" applyFill="1" applyBorder="1" applyAlignment="1">
      <alignment horizontal="left"/>
    </xf>
    <xf numFmtId="0" fontId="4" fillId="0" borderId="0" xfId="1" applyFont="1"/>
    <xf numFmtId="164" fontId="1" fillId="2" borderId="0" xfId="0" applyNumberFormat="1" applyFont="1" applyFill="1" applyAlignment="1">
      <alignment horizontal="center" wrapText="1"/>
    </xf>
    <xf numFmtId="164" fontId="4" fillId="0" borderId="0" xfId="0" applyNumberFormat="1" applyFont="1" applyFill="1" applyAlignment="1">
      <alignment horizontal="left" wrapText="1"/>
    </xf>
    <xf numFmtId="164" fontId="4" fillId="0" borderId="0" xfId="0" applyNumberFormat="1" applyFont="1" applyFill="1" applyAlignment="1">
      <alignment horizontal="left"/>
    </xf>
    <xf numFmtId="164" fontId="0" fillId="0" borderId="0" xfId="0" applyNumberFormat="1" applyAlignment="1">
      <alignment horizontal="left"/>
    </xf>
    <xf numFmtId="164" fontId="0" fillId="2" borderId="0" xfId="0" applyNumberFormat="1" applyFill="1" applyAlignment="1">
      <alignment horizontal="left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en.wikipedia.org/wiki/Fall_River_Government_Center" TargetMode="External"/><Relationship Id="rId13" Type="http://schemas.openxmlformats.org/officeDocument/2006/relationships/hyperlink" Target="http://www.nytimes.com/2004/06/18/nyregion/life-on-the-road-learning-to-sleep-as-trucks-roar-through-basement.html" TargetMode="External"/><Relationship Id="rId3" Type="http://schemas.openxmlformats.org/officeDocument/2006/relationships/hyperlink" Target="http://www.space134.net/" TargetMode="External"/><Relationship Id="rId7" Type="http://schemas.openxmlformats.org/officeDocument/2006/relationships/hyperlink" Target="http://www.connecttheblocks.org/" TargetMode="External"/><Relationship Id="rId12" Type="http://schemas.openxmlformats.org/officeDocument/2006/relationships/hyperlink" Target="http://www.panynj.gov/bus-terminals/george-washington-bridge-bus-station-restoration.html" TargetMode="External"/><Relationship Id="rId2" Type="http://schemas.openxmlformats.org/officeDocument/2006/relationships/hyperlink" Target="http://www.cityarchriver.org/" TargetMode="External"/><Relationship Id="rId1" Type="http://schemas.openxmlformats.org/officeDocument/2006/relationships/hyperlink" Target="http://www.klydewarrenpark.org/" TargetMode="External"/><Relationship Id="rId6" Type="http://schemas.openxmlformats.org/officeDocument/2006/relationships/hyperlink" Target="http://mngardens.horticulture.umn.edu/duluth-rose-garden/" TargetMode="External"/><Relationship Id="rId11" Type="http://schemas.openxmlformats.org/officeDocument/2006/relationships/hyperlink" Target="http://www.bjginc.com/What-We-Do/I80-Walgreens/i80-walgreens.html" TargetMode="External"/><Relationship Id="rId5" Type="http://schemas.openxmlformats.org/officeDocument/2006/relationships/hyperlink" Target="http://www.lcf.ca.gov/parks/memorial" TargetMode="External"/><Relationship Id="rId10" Type="http://schemas.openxmlformats.org/officeDocument/2006/relationships/hyperlink" Target="../../AppData/Roaming/AppData/Roaming/Microsoft/Excel/Sources/049%20Atlanta%205th%20Street%20Bridge.pdf" TargetMode="External"/><Relationship Id="rId4" Type="http://schemas.openxmlformats.org/officeDocument/2006/relationships/hyperlink" Target="http://www.seattle.gov/parks/park_detail.asp?id=312" TargetMode="External"/><Relationship Id="rId9" Type="http://schemas.openxmlformats.org/officeDocument/2006/relationships/hyperlink" Target="https://sites.google.com/site/freewaycaps/what-portland-cn-learn-from-florence-italy-and-columbus-ohio" TargetMode="External"/><Relationship Id="rId1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9"/>
  <sheetViews>
    <sheetView tabSelected="1" zoomScale="80" zoomScaleNormal="80" workbookViewId="0">
      <selection activeCell="B53" sqref="B53"/>
    </sheetView>
  </sheetViews>
  <sheetFormatPr defaultRowHeight="15" x14ac:dyDescent="0.25"/>
  <cols>
    <col min="1" max="1" width="24.7109375" style="1" customWidth="1"/>
    <col min="2" max="2" width="37" style="1" customWidth="1"/>
    <col min="3" max="3" width="6.140625" style="1" customWidth="1"/>
    <col min="4" max="4" width="33.28515625" style="1" customWidth="1"/>
    <col min="5" max="5" width="6.28515625" style="1" customWidth="1"/>
    <col min="6" max="6" width="9" style="1" customWidth="1"/>
    <col min="7" max="7" width="13.7109375" style="1" customWidth="1"/>
    <col min="8" max="8" width="13" style="1" customWidth="1"/>
    <col min="9" max="9" width="13.7109375" style="20" customWidth="1"/>
    <col min="10" max="10" width="12.85546875" style="1" customWidth="1"/>
    <col min="11" max="11" width="22.5703125" customWidth="1"/>
    <col min="12" max="12" width="44.7109375" customWidth="1"/>
  </cols>
  <sheetData>
    <row r="1" spans="1:14" ht="18.75" x14ac:dyDescent="0.3">
      <c r="A1" s="2" t="s">
        <v>0</v>
      </c>
    </row>
    <row r="2" spans="1:14" s="8" customFormat="1" ht="44.25" customHeight="1" x14ac:dyDescent="0.25">
      <c r="A2" s="11" t="s">
        <v>1</v>
      </c>
      <c r="B2" s="11" t="s">
        <v>2</v>
      </c>
      <c r="C2" s="11" t="s">
        <v>6</v>
      </c>
      <c r="D2" s="11" t="s">
        <v>22</v>
      </c>
      <c r="E2" s="11" t="s">
        <v>31</v>
      </c>
      <c r="F2" s="11" t="s">
        <v>29</v>
      </c>
      <c r="G2" s="11" t="s">
        <v>149</v>
      </c>
      <c r="H2" s="11" t="s">
        <v>142</v>
      </c>
      <c r="I2" s="17" t="s">
        <v>167</v>
      </c>
      <c r="J2" s="11" t="s">
        <v>84</v>
      </c>
      <c r="K2" s="11" t="s">
        <v>38</v>
      </c>
      <c r="L2" s="11" t="s">
        <v>89</v>
      </c>
      <c r="N2" s="8" t="s">
        <v>144</v>
      </c>
    </row>
    <row r="3" spans="1:14" s="7" customFormat="1" x14ac:dyDescent="0.25">
      <c r="A3" s="7" t="s">
        <v>152</v>
      </c>
      <c r="B3" s="7" t="s">
        <v>157</v>
      </c>
      <c r="C3" s="7">
        <v>1963</v>
      </c>
      <c r="D3" s="7" t="s">
        <v>158</v>
      </c>
      <c r="E3" s="7">
        <v>3.75</v>
      </c>
      <c r="F3" s="7" t="s">
        <v>28</v>
      </c>
      <c r="G3" s="7" t="s">
        <v>5</v>
      </c>
      <c r="I3" s="18"/>
      <c r="K3" s="9" t="s">
        <v>153</v>
      </c>
    </row>
    <row r="4" spans="1:14" s="5" customFormat="1" x14ac:dyDescent="0.25">
      <c r="A4" s="5" t="s">
        <v>152</v>
      </c>
      <c r="B4" s="5" t="s">
        <v>154</v>
      </c>
      <c r="C4" s="5">
        <v>1964</v>
      </c>
      <c r="D4" s="5" t="s">
        <v>163</v>
      </c>
      <c r="E4" s="5">
        <v>3</v>
      </c>
      <c r="F4" s="5" t="s">
        <v>28</v>
      </c>
      <c r="G4" s="7" t="s">
        <v>5</v>
      </c>
      <c r="I4" s="19"/>
      <c r="K4" s="9" t="s">
        <v>155</v>
      </c>
      <c r="L4" s="5" t="s">
        <v>156</v>
      </c>
    </row>
    <row r="5" spans="1:14" x14ac:dyDescent="0.25">
      <c r="A5" t="s">
        <v>58</v>
      </c>
      <c r="B5" s="1" t="s">
        <v>57</v>
      </c>
      <c r="C5" s="1">
        <v>1966</v>
      </c>
      <c r="D5" s="1" t="s">
        <v>168</v>
      </c>
      <c r="E5" s="1">
        <v>2.6</v>
      </c>
      <c r="F5" s="1" t="s">
        <v>56</v>
      </c>
      <c r="G5" s="1" t="s">
        <v>5</v>
      </c>
      <c r="H5" s="1">
        <v>5.7</v>
      </c>
      <c r="I5" s="20">
        <f>H5/E5</f>
        <v>2.1923076923076925</v>
      </c>
      <c r="J5" s="1">
        <v>0.78</v>
      </c>
      <c r="K5" s="3" t="s">
        <v>59</v>
      </c>
      <c r="L5" s="15" t="s">
        <v>135</v>
      </c>
      <c r="N5">
        <f>AVERAGE(I5,I6,I11,,I15,I17,I16,I18,I19,I20,I25,I26,I30)</f>
        <v>13.271222390709267</v>
      </c>
    </row>
    <row r="6" spans="1:14" s="6" customFormat="1" x14ac:dyDescent="0.25">
      <c r="A6" s="5" t="s">
        <v>72</v>
      </c>
      <c r="B6" s="5" t="s">
        <v>73</v>
      </c>
      <c r="C6" s="5">
        <v>1973</v>
      </c>
      <c r="D6" s="5" t="s">
        <v>168</v>
      </c>
      <c r="E6" s="5">
        <v>7</v>
      </c>
      <c r="F6" s="5" t="s">
        <v>74</v>
      </c>
      <c r="G6" s="5" t="s">
        <v>5</v>
      </c>
      <c r="H6" s="7">
        <v>71.06</v>
      </c>
      <c r="I6" s="20">
        <f>H6/E6</f>
        <v>10.151428571428571</v>
      </c>
      <c r="J6" s="5">
        <v>13.5</v>
      </c>
      <c r="K6" s="5" t="s">
        <v>75</v>
      </c>
    </row>
    <row r="7" spans="1:14" s="6" customFormat="1" x14ac:dyDescent="0.25">
      <c r="A7" s="5" t="s">
        <v>27</v>
      </c>
      <c r="B7" s="5" t="s">
        <v>148</v>
      </c>
      <c r="C7" s="5">
        <v>1975</v>
      </c>
      <c r="D7" s="5" t="s">
        <v>169</v>
      </c>
      <c r="E7" s="5">
        <v>1.75</v>
      </c>
      <c r="F7" s="5" t="s">
        <v>28</v>
      </c>
      <c r="G7" s="5" t="s">
        <v>5</v>
      </c>
      <c r="H7" s="7"/>
      <c r="I7" s="20"/>
      <c r="J7" s="5"/>
      <c r="K7" s="5"/>
      <c r="L7" s="6" t="s">
        <v>150</v>
      </c>
    </row>
    <row r="8" spans="1:14" s="6" customFormat="1" x14ac:dyDescent="0.25">
      <c r="A8" s="5" t="s">
        <v>27</v>
      </c>
      <c r="B8" s="5" t="s">
        <v>151</v>
      </c>
      <c r="C8" s="5">
        <v>1976</v>
      </c>
      <c r="D8" s="5" t="s">
        <v>170</v>
      </c>
      <c r="E8" s="5">
        <v>3.42</v>
      </c>
      <c r="F8" s="5" t="s">
        <v>28</v>
      </c>
      <c r="G8" s="5" t="s">
        <v>5</v>
      </c>
      <c r="H8" s="7"/>
      <c r="I8" s="20"/>
      <c r="J8" s="5"/>
      <c r="K8" s="5"/>
      <c r="L8" s="6" t="s">
        <v>150</v>
      </c>
    </row>
    <row r="9" spans="1:14" s="6" customFormat="1" x14ac:dyDescent="0.25">
      <c r="A9" s="5" t="s">
        <v>159</v>
      </c>
      <c r="B9" s="5" t="s">
        <v>160</v>
      </c>
      <c r="C9" s="5">
        <v>1976</v>
      </c>
      <c r="D9" s="5" t="s">
        <v>171</v>
      </c>
      <c r="E9" s="5">
        <v>2.83</v>
      </c>
      <c r="F9" s="5" t="s">
        <v>18</v>
      </c>
      <c r="G9" s="5" t="s">
        <v>5</v>
      </c>
      <c r="H9" s="7"/>
      <c r="I9" s="20"/>
      <c r="J9" s="5"/>
      <c r="K9" s="5" t="s">
        <v>161</v>
      </c>
    </row>
    <row r="10" spans="1:14" s="6" customFormat="1" x14ac:dyDescent="0.25">
      <c r="A10" s="5" t="s">
        <v>85</v>
      </c>
      <c r="B10" s="5" t="s">
        <v>86</v>
      </c>
      <c r="C10" s="5">
        <v>1976</v>
      </c>
      <c r="D10" s="5" t="s">
        <v>175</v>
      </c>
      <c r="E10" s="5">
        <v>1.9</v>
      </c>
      <c r="F10" s="5" t="s">
        <v>88</v>
      </c>
      <c r="G10" s="5" t="s">
        <v>5</v>
      </c>
      <c r="H10" s="7"/>
      <c r="I10" s="20"/>
      <c r="J10" s="5"/>
      <c r="K10" s="9" t="s">
        <v>87</v>
      </c>
      <c r="L10" s="6" t="s">
        <v>141</v>
      </c>
    </row>
    <row r="11" spans="1:14" x14ac:dyDescent="0.25">
      <c r="A11" s="1" t="s">
        <v>7</v>
      </c>
      <c r="B11" s="1" t="s">
        <v>8</v>
      </c>
      <c r="C11" s="1">
        <v>1976</v>
      </c>
      <c r="D11" s="1" t="s">
        <v>172</v>
      </c>
      <c r="E11" s="1">
        <v>5.2</v>
      </c>
      <c r="F11" s="1" t="s">
        <v>16</v>
      </c>
      <c r="G11" s="1" t="s">
        <v>5</v>
      </c>
      <c r="H11" s="10">
        <v>94.47</v>
      </c>
      <c r="I11" s="20">
        <f>H11/E11</f>
        <v>18.167307692307691</v>
      </c>
      <c r="J11" s="10">
        <v>23</v>
      </c>
      <c r="K11" s="3" t="s">
        <v>55</v>
      </c>
      <c r="L11" s="10" t="s">
        <v>110</v>
      </c>
    </row>
    <row r="12" spans="1:14" x14ac:dyDescent="0.25">
      <c r="A12" s="1" t="s">
        <v>159</v>
      </c>
      <c r="B12" s="1" t="s">
        <v>162</v>
      </c>
      <c r="C12" s="1">
        <v>1983</v>
      </c>
      <c r="D12" s="1" t="s">
        <v>173</v>
      </c>
      <c r="E12" s="1">
        <v>11</v>
      </c>
      <c r="F12" s="1" t="s">
        <v>18</v>
      </c>
      <c r="G12" s="1" t="s">
        <v>5</v>
      </c>
      <c r="H12" s="10"/>
      <c r="J12" s="10"/>
      <c r="L12" s="16" t="s">
        <v>161</v>
      </c>
    </row>
    <row r="13" spans="1:14" x14ac:dyDescent="0.25">
      <c r="A13" s="1" t="s">
        <v>76</v>
      </c>
      <c r="B13" s="1" t="s">
        <v>82</v>
      </c>
      <c r="C13" s="1" t="s">
        <v>164</v>
      </c>
      <c r="D13" s="1" t="s">
        <v>174</v>
      </c>
      <c r="E13" s="10"/>
      <c r="F13" s="1" t="s">
        <v>80</v>
      </c>
      <c r="G13" s="1" t="s">
        <v>5</v>
      </c>
      <c r="H13" s="10"/>
      <c r="J13" s="10"/>
      <c r="K13" t="s">
        <v>83</v>
      </c>
    </row>
    <row r="14" spans="1:14" x14ac:dyDescent="0.25">
      <c r="A14" s="1" t="s">
        <v>7</v>
      </c>
      <c r="B14" s="1" t="s">
        <v>9</v>
      </c>
      <c r="C14" s="1">
        <v>1988</v>
      </c>
      <c r="D14" s="1" t="s">
        <v>175</v>
      </c>
      <c r="E14" s="10">
        <v>3.3</v>
      </c>
      <c r="F14" s="1" t="s">
        <v>16</v>
      </c>
      <c r="G14" s="1" t="s">
        <v>5</v>
      </c>
      <c r="H14" s="10">
        <v>300.27999999999997</v>
      </c>
      <c r="I14" s="20">
        <f t="shared" ref="I14:I20" si="0">H14/E14</f>
        <v>90.993939393939385</v>
      </c>
      <c r="J14" s="10">
        <v>152</v>
      </c>
      <c r="L14" t="s">
        <v>143</v>
      </c>
    </row>
    <row r="15" spans="1:14" x14ac:dyDescent="0.25">
      <c r="A15" s="10" t="s">
        <v>24</v>
      </c>
      <c r="B15" s="1" t="s">
        <v>128</v>
      </c>
      <c r="C15" s="1">
        <v>1990</v>
      </c>
      <c r="D15" s="1" t="s">
        <v>172</v>
      </c>
      <c r="E15" s="1">
        <v>1.4</v>
      </c>
      <c r="F15" s="1" t="s">
        <v>25</v>
      </c>
      <c r="G15" s="1" t="s">
        <v>5</v>
      </c>
      <c r="H15" s="1">
        <v>22.87</v>
      </c>
      <c r="I15" s="20">
        <f t="shared" si="0"/>
        <v>16.335714285714289</v>
      </c>
      <c r="J15" s="10">
        <v>12.79</v>
      </c>
      <c r="L15" t="s">
        <v>131</v>
      </c>
    </row>
    <row r="16" spans="1:14" x14ac:dyDescent="0.25">
      <c r="A16" s="10" t="s">
        <v>24</v>
      </c>
      <c r="B16" s="1" t="s">
        <v>129</v>
      </c>
      <c r="C16" s="1">
        <v>1990</v>
      </c>
      <c r="D16" s="1" t="s">
        <v>172</v>
      </c>
      <c r="E16" s="1">
        <v>1.4</v>
      </c>
      <c r="F16" s="1" t="s">
        <v>25</v>
      </c>
      <c r="G16" s="1" t="s">
        <v>5</v>
      </c>
      <c r="H16" s="1">
        <v>12.78</v>
      </c>
      <c r="I16" s="20">
        <f t="shared" si="0"/>
        <v>9.1285714285714281</v>
      </c>
      <c r="J16" s="10">
        <v>7.1479999999999997</v>
      </c>
      <c r="K16" s="3"/>
      <c r="L16" t="s">
        <v>132</v>
      </c>
    </row>
    <row r="17" spans="1:12" x14ac:dyDescent="0.25">
      <c r="A17" s="10" t="s">
        <v>24</v>
      </c>
      <c r="B17" s="1" t="s">
        <v>60</v>
      </c>
      <c r="C17" s="1">
        <v>1990</v>
      </c>
      <c r="D17" s="1" t="s">
        <v>172</v>
      </c>
      <c r="E17" s="1">
        <v>2.5</v>
      </c>
      <c r="F17" s="1" t="s">
        <v>25</v>
      </c>
      <c r="G17" s="1" t="s">
        <v>5</v>
      </c>
      <c r="H17" s="1">
        <v>17.88</v>
      </c>
      <c r="I17" s="20">
        <f t="shared" si="0"/>
        <v>7.1519999999999992</v>
      </c>
      <c r="J17" s="10">
        <v>10</v>
      </c>
      <c r="K17" s="3"/>
      <c r="L17" t="s">
        <v>133</v>
      </c>
    </row>
    <row r="18" spans="1:12" x14ac:dyDescent="0.25">
      <c r="A18" s="10" t="s">
        <v>24</v>
      </c>
      <c r="B18" s="1" t="s">
        <v>130</v>
      </c>
      <c r="C18" s="1">
        <v>1990</v>
      </c>
      <c r="D18" s="1" t="s">
        <v>172</v>
      </c>
      <c r="E18" s="1">
        <v>3.1</v>
      </c>
      <c r="F18" s="1" t="s">
        <v>25</v>
      </c>
      <c r="G18" s="1" t="s">
        <v>5</v>
      </c>
      <c r="H18" s="1">
        <v>40.840000000000003</v>
      </c>
      <c r="I18" s="20">
        <f t="shared" si="0"/>
        <v>13.174193548387098</v>
      </c>
      <c r="J18" s="1">
        <v>22.84</v>
      </c>
      <c r="K18" s="3" t="s">
        <v>125</v>
      </c>
      <c r="L18" s="1" t="s">
        <v>134</v>
      </c>
    </row>
    <row r="19" spans="1:12" x14ac:dyDescent="0.25">
      <c r="A19" s="1" t="s">
        <v>42</v>
      </c>
      <c r="B19" s="1" t="s">
        <v>43</v>
      </c>
      <c r="C19" s="1">
        <v>1992</v>
      </c>
      <c r="D19" s="1" t="s">
        <v>172</v>
      </c>
      <c r="E19" s="1">
        <v>15.5</v>
      </c>
      <c r="F19" s="1" t="s">
        <v>41</v>
      </c>
      <c r="G19" s="1" t="s">
        <v>5</v>
      </c>
      <c r="H19" s="10">
        <v>174.91</v>
      </c>
      <c r="I19" s="20">
        <f t="shared" si="0"/>
        <v>11.284516129032259</v>
      </c>
      <c r="J19" s="10">
        <v>105</v>
      </c>
      <c r="K19" t="s">
        <v>48</v>
      </c>
      <c r="L19" s="10" t="s">
        <v>137</v>
      </c>
    </row>
    <row r="20" spans="1:12" x14ac:dyDescent="0.25">
      <c r="A20" s="10" t="s">
        <v>17</v>
      </c>
      <c r="B20" s="1" t="s">
        <v>23</v>
      </c>
      <c r="C20" s="1">
        <v>1994</v>
      </c>
      <c r="D20" s="1" t="s">
        <v>172</v>
      </c>
      <c r="E20" s="1">
        <v>12.78</v>
      </c>
      <c r="F20" s="1" t="s">
        <v>18</v>
      </c>
      <c r="G20" s="1" t="s">
        <v>5</v>
      </c>
      <c r="H20" s="1">
        <v>230.24</v>
      </c>
      <c r="I20" s="20">
        <f t="shared" si="0"/>
        <v>18.015649452269173</v>
      </c>
      <c r="J20" s="1">
        <v>146</v>
      </c>
      <c r="L20" t="s">
        <v>141</v>
      </c>
    </row>
    <row r="21" spans="1:12" x14ac:dyDescent="0.25">
      <c r="A21" s="10" t="s">
        <v>17</v>
      </c>
      <c r="B21" s="1" t="s">
        <v>146</v>
      </c>
      <c r="C21" s="1">
        <v>1994</v>
      </c>
      <c r="D21" s="1" t="s">
        <v>172</v>
      </c>
      <c r="E21" s="1">
        <v>2.25</v>
      </c>
      <c r="F21" s="1" t="s">
        <v>18</v>
      </c>
      <c r="G21" s="1" t="s">
        <v>5</v>
      </c>
      <c r="L21" t="s">
        <v>147</v>
      </c>
    </row>
    <row r="22" spans="1:12" x14ac:dyDescent="0.25">
      <c r="A22" s="1" t="s">
        <v>7</v>
      </c>
      <c r="B22" s="1" t="s">
        <v>49</v>
      </c>
      <c r="C22" s="1">
        <v>1994</v>
      </c>
      <c r="D22" s="1" t="s">
        <v>172</v>
      </c>
      <c r="E22" s="1">
        <v>10.33</v>
      </c>
      <c r="F22" s="1" t="s">
        <v>18</v>
      </c>
      <c r="G22" s="1" t="s">
        <v>5</v>
      </c>
      <c r="H22" s="10"/>
      <c r="J22" s="10"/>
      <c r="L22" t="s">
        <v>145</v>
      </c>
    </row>
    <row r="23" spans="1:12" x14ac:dyDescent="0.25">
      <c r="A23" s="1" t="s">
        <v>107</v>
      </c>
      <c r="B23" s="1" t="s">
        <v>108</v>
      </c>
      <c r="C23" s="1">
        <v>1994</v>
      </c>
      <c r="D23" s="1" t="s">
        <v>175</v>
      </c>
      <c r="E23" s="1">
        <v>5.74</v>
      </c>
      <c r="F23" s="1" t="s">
        <v>15</v>
      </c>
      <c r="G23" s="1" t="s">
        <v>5</v>
      </c>
      <c r="H23" s="1">
        <v>144.61000000000001</v>
      </c>
      <c r="I23" s="20">
        <f>H23/E23</f>
        <v>25.193379790940767</v>
      </c>
      <c r="J23" s="1">
        <v>91.7</v>
      </c>
      <c r="K23" s="3" t="s">
        <v>109</v>
      </c>
      <c r="L23" s="1" t="s">
        <v>141</v>
      </c>
    </row>
    <row r="24" spans="1:12" ht="14.25" customHeight="1" x14ac:dyDescent="0.25">
      <c r="A24" s="1" t="s">
        <v>69</v>
      </c>
      <c r="B24" s="1" t="s">
        <v>70</v>
      </c>
      <c r="C24" s="1">
        <v>2002</v>
      </c>
      <c r="D24" s="1" t="s">
        <v>176</v>
      </c>
      <c r="E24" s="1">
        <v>1</v>
      </c>
      <c r="F24" s="1" t="s">
        <v>71</v>
      </c>
      <c r="G24" s="1" t="s">
        <v>5</v>
      </c>
      <c r="K24" s="3" t="s">
        <v>112</v>
      </c>
    </row>
    <row r="25" spans="1:12" x14ac:dyDescent="0.25">
      <c r="A25" s="1" t="s">
        <v>115</v>
      </c>
      <c r="B25" s="1" t="s">
        <v>116</v>
      </c>
      <c r="C25" s="1">
        <v>2002</v>
      </c>
      <c r="D25" s="1" t="s">
        <v>172</v>
      </c>
      <c r="E25" s="1">
        <v>5.4</v>
      </c>
      <c r="F25" s="1" t="s">
        <v>117</v>
      </c>
      <c r="G25" s="1" t="s">
        <v>5</v>
      </c>
      <c r="H25" s="1">
        <v>90.94</v>
      </c>
      <c r="I25" s="20">
        <f>H25/E25</f>
        <v>16.840740740740738</v>
      </c>
      <c r="J25" s="1">
        <v>70</v>
      </c>
      <c r="L25" t="s">
        <v>138</v>
      </c>
    </row>
    <row r="26" spans="1:12" x14ac:dyDescent="0.25">
      <c r="A26" s="1" t="s">
        <v>26</v>
      </c>
      <c r="B26" s="1" t="s">
        <v>50</v>
      </c>
      <c r="C26" s="1">
        <v>2004</v>
      </c>
      <c r="D26" s="1" t="s">
        <v>172</v>
      </c>
      <c r="E26" s="1">
        <v>6.5</v>
      </c>
      <c r="F26" s="1" t="s">
        <v>51</v>
      </c>
      <c r="G26" s="1" t="s">
        <v>5</v>
      </c>
      <c r="H26" s="1">
        <v>185.58</v>
      </c>
      <c r="I26" s="20">
        <f>H26/E26</f>
        <v>28.550769230769234</v>
      </c>
      <c r="J26" s="1">
        <v>150</v>
      </c>
      <c r="L26" t="s">
        <v>136</v>
      </c>
    </row>
    <row r="27" spans="1:12" x14ac:dyDescent="0.25">
      <c r="A27" s="1" t="s">
        <v>10</v>
      </c>
      <c r="B27" s="1" t="s">
        <v>11</v>
      </c>
      <c r="C27" s="1">
        <v>2004</v>
      </c>
      <c r="D27" s="1" t="s">
        <v>177</v>
      </c>
      <c r="E27" s="1">
        <v>1.1200000000000001</v>
      </c>
      <c r="F27" s="1" t="s">
        <v>15</v>
      </c>
      <c r="G27" s="1" t="s">
        <v>5</v>
      </c>
      <c r="H27" s="1">
        <v>9.7799999999999994</v>
      </c>
      <c r="I27" s="20">
        <f>H27/E27</f>
        <v>8.7321428571428559</v>
      </c>
      <c r="J27" s="1">
        <v>7.8</v>
      </c>
      <c r="K27" s="3" t="s">
        <v>106</v>
      </c>
    </row>
    <row r="28" spans="1:12" x14ac:dyDescent="0.25">
      <c r="A28" s="1" t="s">
        <v>3</v>
      </c>
      <c r="B28" s="1" t="s">
        <v>4</v>
      </c>
      <c r="C28" s="1">
        <v>2006</v>
      </c>
      <c r="D28" s="1" t="s">
        <v>178</v>
      </c>
      <c r="E28" s="1">
        <v>1.31</v>
      </c>
      <c r="F28" s="1" t="s">
        <v>14</v>
      </c>
      <c r="G28" s="1" t="s">
        <v>5</v>
      </c>
      <c r="H28" s="1">
        <v>11.73</v>
      </c>
      <c r="I28" s="20">
        <f>H28/E28</f>
        <v>8.9541984732824424</v>
      </c>
      <c r="J28" s="1">
        <v>10.119999999999999</v>
      </c>
      <c r="K28" s="3" t="s">
        <v>111</v>
      </c>
    </row>
    <row r="29" spans="1:12" x14ac:dyDescent="0.25">
      <c r="A29" s="1" t="s">
        <v>76</v>
      </c>
      <c r="B29" s="1" t="s">
        <v>79</v>
      </c>
      <c r="C29" s="1">
        <v>2008</v>
      </c>
      <c r="D29" s="1" t="s">
        <v>179</v>
      </c>
      <c r="E29" s="1">
        <v>2.2000000000000002</v>
      </c>
      <c r="F29" s="1" t="s">
        <v>80</v>
      </c>
      <c r="G29" s="1" t="s">
        <v>5</v>
      </c>
      <c r="K29" t="s">
        <v>81</v>
      </c>
    </row>
    <row r="30" spans="1:12" x14ac:dyDescent="0.25">
      <c r="A30" s="1" t="s">
        <v>12</v>
      </c>
      <c r="B30" s="1" t="s">
        <v>30</v>
      </c>
      <c r="C30" s="1">
        <v>2012</v>
      </c>
      <c r="D30" s="1" t="s">
        <v>172</v>
      </c>
      <c r="E30" s="1">
        <v>5.2</v>
      </c>
      <c r="F30" s="1" t="s">
        <v>68</v>
      </c>
      <c r="G30" s="1" t="s">
        <v>5</v>
      </c>
      <c r="H30" s="1">
        <v>111.97</v>
      </c>
      <c r="I30" s="20">
        <f>H30/E30</f>
        <v>21.532692307692308</v>
      </c>
      <c r="J30" s="1">
        <v>110</v>
      </c>
      <c r="K30" s="3" t="s">
        <v>46</v>
      </c>
    </row>
    <row r="31" spans="1:12" x14ac:dyDescent="0.25">
      <c r="A31" s="1" t="s">
        <v>90</v>
      </c>
      <c r="B31" s="1" t="s">
        <v>94</v>
      </c>
      <c r="C31" s="1">
        <v>2014</v>
      </c>
      <c r="D31" s="1" t="s">
        <v>180</v>
      </c>
      <c r="E31" s="1">
        <v>2.4</v>
      </c>
      <c r="F31" s="1" t="s">
        <v>91</v>
      </c>
      <c r="G31" s="1" t="s">
        <v>5</v>
      </c>
    </row>
    <row r="32" spans="1:12" s="12" customFormat="1" x14ac:dyDescent="0.25">
      <c r="B32" s="13"/>
      <c r="C32" s="13"/>
      <c r="D32" s="13"/>
      <c r="E32" s="13"/>
      <c r="F32" s="13"/>
      <c r="G32" s="13"/>
      <c r="H32" s="13"/>
      <c r="I32" s="21"/>
      <c r="J32" s="13"/>
      <c r="K32" s="14"/>
    </row>
    <row r="33" spans="1:14" x14ac:dyDescent="0.25">
      <c r="A33" s="1" t="s">
        <v>93</v>
      </c>
      <c r="B33" s="1" t="s">
        <v>96</v>
      </c>
      <c r="C33" s="1">
        <v>2015</v>
      </c>
      <c r="D33" s="1" t="s">
        <v>181</v>
      </c>
      <c r="E33" s="1">
        <v>1.63</v>
      </c>
      <c r="F33" s="1" t="s">
        <v>91</v>
      </c>
      <c r="G33" s="1" t="s">
        <v>165</v>
      </c>
      <c r="N33">
        <f>AVERAGE(I35,I38,I39,I42,I43,I44,I49)</f>
        <v>27.850356864057098</v>
      </c>
    </row>
    <row r="34" spans="1:14" x14ac:dyDescent="0.25">
      <c r="A34" s="1" t="s">
        <v>92</v>
      </c>
      <c r="B34" s="1" t="s">
        <v>95</v>
      </c>
      <c r="C34" s="1">
        <v>2015</v>
      </c>
      <c r="D34" s="1" t="s">
        <v>182</v>
      </c>
      <c r="E34" s="1">
        <v>2.0699999999999998</v>
      </c>
      <c r="F34" s="1" t="s">
        <v>91</v>
      </c>
      <c r="G34" s="1" t="s">
        <v>165</v>
      </c>
    </row>
    <row r="35" spans="1:14" x14ac:dyDescent="0.25">
      <c r="A35" s="1" t="s">
        <v>19</v>
      </c>
      <c r="B35" s="1" t="s">
        <v>33</v>
      </c>
      <c r="C35" s="1">
        <v>2016</v>
      </c>
      <c r="D35" s="1" t="s">
        <v>172</v>
      </c>
      <c r="E35" s="1">
        <v>0.61</v>
      </c>
      <c r="F35" s="1" t="s">
        <v>32</v>
      </c>
      <c r="G35" s="1" t="s">
        <v>165</v>
      </c>
      <c r="H35" s="1">
        <v>26.4</v>
      </c>
      <c r="I35" s="20">
        <f>J35/E35</f>
        <v>43.278688524590166</v>
      </c>
      <c r="J35" s="1">
        <v>26.4</v>
      </c>
      <c r="K35" s="3" t="s">
        <v>45</v>
      </c>
      <c r="L35" s="1" t="s">
        <v>119</v>
      </c>
    </row>
    <row r="36" spans="1:14" x14ac:dyDescent="0.25">
      <c r="A36" s="1" t="s">
        <v>7</v>
      </c>
      <c r="B36" s="1" t="s">
        <v>104</v>
      </c>
      <c r="D36" s="1" t="s">
        <v>172</v>
      </c>
      <c r="F36" s="1" t="s">
        <v>91</v>
      </c>
      <c r="G36" s="1" t="s">
        <v>166</v>
      </c>
    </row>
    <row r="37" spans="1:14" x14ac:dyDescent="0.25">
      <c r="A37" s="1" t="s">
        <v>7</v>
      </c>
      <c r="B37" s="1" t="s">
        <v>105</v>
      </c>
      <c r="D37" s="1" t="s">
        <v>172</v>
      </c>
      <c r="F37" s="1" t="s">
        <v>91</v>
      </c>
      <c r="G37" s="1" t="s">
        <v>166</v>
      </c>
    </row>
    <row r="38" spans="1:14" x14ac:dyDescent="0.25">
      <c r="A38" s="1" t="s">
        <v>20</v>
      </c>
      <c r="B38" s="1" t="s">
        <v>39</v>
      </c>
      <c r="D38" s="1" t="s">
        <v>172</v>
      </c>
      <c r="E38" s="1">
        <v>14</v>
      </c>
      <c r="F38" s="1" t="s">
        <v>37</v>
      </c>
      <c r="G38" s="1" t="s">
        <v>166</v>
      </c>
      <c r="H38" s="1">
        <v>439</v>
      </c>
      <c r="I38" s="20">
        <f>J38/E38</f>
        <v>31.357142857142858</v>
      </c>
      <c r="J38" s="1">
        <v>439</v>
      </c>
      <c r="K38" t="s">
        <v>44</v>
      </c>
      <c r="L38" s="1" t="s">
        <v>139</v>
      </c>
    </row>
    <row r="39" spans="1:14" x14ac:dyDescent="0.25">
      <c r="A39" s="1" t="s">
        <v>20</v>
      </c>
      <c r="B39" s="1" t="s">
        <v>36</v>
      </c>
      <c r="D39" s="1" t="s">
        <v>172</v>
      </c>
      <c r="E39" s="1">
        <v>38</v>
      </c>
      <c r="F39" s="1" t="s">
        <v>37</v>
      </c>
      <c r="G39" s="1" t="s">
        <v>166</v>
      </c>
      <c r="H39" s="1">
        <v>1000</v>
      </c>
      <c r="I39" s="20">
        <f>J39/E39</f>
        <v>26.315789473684209</v>
      </c>
      <c r="J39" s="1">
        <v>1000</v>
      </c>
      <c r="K39" t="s">
        <v>47</v>
      </c>
    </row>
    <row r="40" spans="1:14" x14ac:dyDescent="0.25">
      <c r="A40" s="1" t="s">
        <v>13</v>
      </c>
      <c r="B40" s="1" t="s">
        <v>52</v>
      </c>
      <c r="D40" s="1" t="s">
        <v>172</v>
      </c>
      <c r="F40" s="1" t="s">
        <v>54</v>
      </c>
      <c r="G40" s="1" t="s">
        <v>166</v>
      </c>
      <c r="K40" s="3" t="s">
        <v>53</v>
      </c>
      <c r="L40" s="1" t="s">
        <v>120</v>
      </c>
    </row>
    <row r="41" spans="1:14" x14ac:dyDescent="0.25">
      <c r="A41" s="1" t="s">
        <v>40</v>
      </c>
      <c r="B41" s="1" t="s">
        <v>97</v>
      </c>
      <c r="D41" s="1" t="s">
        <v>172</v>
      </c>
      <c r="E41" s="1">
        <v>7</v>
      </c>
      <c r="F41" s="1" t="s">
        <v>41</v>
      </c>
      <c r="G41" s="1" t="s">
        <v>21</v>
      </c>
      <c r="K41" t="s">
        <v>99</v>
      </c>
    </row>
    <row r="42" spans="1:14" x14ac:dyDescent="0.25">
      <c r="A42" s="1" t="s">
        <v>40</v>
      </c>
      <c r="B42" s="1" t="s">
        <v>98</v>
      </c>
      <c r="D42" s="1" t="s">
        <v>172</v>
      </c>
      <c r="E42" s="1">
        <v>5</v>
      </c>
      <c r="F42" s="1" t="s">
        <v>41</v>
      </c>
      <c r="G42" s="1" t="s">
        <v>21</v>
      </c>
      <c r="H42" s="1">
        <v>87</v>
      </c>
      <c r="I42" s="20">
        <f>J42/E42</f>
        <v>17.399999999999999</v>
      </c>
      <c r="J42" s="1">
        <v>87</v>
      </c>
      <c r="K42" t="s">
        <v>100</v>
      </c>
      <c r="L42" s="1" t="s">
        <v>140</v>
      </c>
    </row>
    <row r="43" spans="1:14" x14ac:dyDescent="0.25">
      <c r="A43" s="1" t="s">
        <v>101</v>
      </c>
      <c r="B43" s="1" t="s">
        <v>102</v>
      </c>
      <c r="D43" s="1" t="s">
        <v>172</v>
      </c>
      <c r="E43" s="1">
        <v>5.7</v>
      </c>
      <c r="F43" s="1" t="s">
        <v>37</v>
      </c>
      <c r="G43" s="1" t="s">
        <v>21</v>
      </c>
      <c r="H43" s="1">
        <v>154</v>
      </c>
      <c r="I43" s="20">
        <f>J43/E43</f>
        <v>27.017543859649123</v>
      </c>
      <c r="J43" s="1">
        <v>154</v>
      </c>
      <c r="K43" t="s">
        <v>103</v>
      </c>
    </row>
    <row r="44" spans="1:14" x14ac:dyDescent="0.25">
      <c r="A44" s="1" t="s">
        <v>27</v>
      </c>
      <c r="B44" s="1" t="s">
        <v>123</v>
      </c>
      <c r="D44" s="1" t="s">
        <v>172</v>
      </c>
      <c r="E44" s="1">
        <v>4</v>
      </c>
      <c r="F44" s="1" t="s">
        <v>28</v>
      </c>
      <c r="G44" s="1" t="s">
        <v>21</v>
      </c>
      <c r="H44" s="1">
        <v>125</v>
      </c>
      <c r="I44" s="20">
        <f>J44/E44</f>
        <v>31.25</v>
      </c>
      <c r="J44" s="1">
        <v>125</v>
      </c>
      <c r="K44" s="3" t="s">
        <v>126</v>
      </c>
      <c r="L44" s="1" t="s">
        <v>127</v>
      </c>
    </row>
    <row r="45" spans="1:14" x14ac:dyDescent="0.25">
      <c r="A45" s="1" t="s">
        <v>61</v>
      </c>
      <c r="B45" s="1" t="s">
        <v>62</v>
      </c>
      <c r="D45" s="1" t="s">
        <v>172</v>
      </c>
      <c r="E45" s="4" t="s">
        <v>121</v>
      </c>
      <c r="F45" s="1" t="s">
        <v>63</v>
      </c>
      <c r="G45" s="1" t="s">
        <v>21</v>
      </c>
      <c r="H45" s="1">
        <v>300</v>
      </c>
      <c r="I45" s="20">
        <f>J45/E45</f>
        <v>20</v>
      </c>
      <c r="J45" s="1">
        <v>300</v>
      </c>
      <c r="L45" t="s">
        <v>122</v>
      </c>
    </row>
    <row r="46" spans="1:14" x14ac:dyDescent="0.25">
      <c r="A46" s="1" t="s">
        <v>64</v>
      </c>
      <c r="B46" s="1" t="s">
        <v>65</v>
      </c>
      <c r="D46" s="1" t="s">
        <v>183</v>
      </c>
      <c r="F46" s="1" t="s">
        <v>66</v>
      </c>
      <c r="G46" s="1" t="s">
        <v>21</v>
      </c>
      <c r="K46" s="3" t="s">
        <v>67</v>
      </c>
    </row>
    <row r="47" spans="1:14" x14ac:dyDescent="0.25">
      <c r="A47" s="1" t="s">
        <v>34</v>
      </c>
      <c r="D47" s="1" t="s">
        <v>172</v>
      </c>
      <c r="F47" s="1" t="s">
        <v>35</v>
      </c>
      <c r="G47" s="1" t="s">
        <v>21</v>
      </c>
      <c r="H47" s="1">
        <v>27</v>
      </c>
      <c r="J47" s="1">
        <v>27</v>
      </c>
    </row>
    <row r="48" spans="1:14" x14ac:dyDescent="0.25">
      <c r="A48" s="1" t="s">
        <v>76</v>
      </c>
      <c r="B48" s="1" t="s">
        <v>77</v>
      </c>
      <c r="D48" s="1" t="s">
        <v>184</v>
      </c>
      <c r="E48" s="1">
        <v>5.5</v>
      </c>
      <c r="F48" s="1" t="s">
        <v>78</v>
      </c>
      <c r="G48" s="1" t="s">
        <v>21</v>
      </c>
      <c r="H48" s="1">
        <v>60</v>
      </c>
      <c r="I48" s="20">
        <f>J48/E48</f>
        <v>10.909090909090908</v>
      </c>
      <c r="J48" s="1">
        <v>60</v>
      </c>
      <c r="L48" s="1" t="s">
        <v>124</v>
      </c>
    </row>
    <row r="49" spans="1:11" x14ac:dyDescent="0.25">
      <c r="A49" s="1" t="s">
        <v>118</v>
      </c>
      <c r="B49" s="1" t="s">
        <v>113</v>
      </c>
      <c r="D49" s="1" t="s">
        <v>172</v>
      </c>
      <c r="E49" s="1">
        <v>30</v>
      </c>
      <c r="F49" s="1" t="s">
        <v>25</v>
      </c>
      <c r="G49" s="1" t="s">
        <v>21</v>
      </c>
      <c r="H49" s="1">
        <v>550</v>
      </c>
      <c r="I49" s="20">
        <f>J49/E49</f>
        <v>18.333333333333332</v>
      </c>
      <c r="J49" s="1">
        <v>550</v>
      </c>
      <c r="K49" t="s">
        <v>114</v>
      </c>
    </row>
  </sheetData>
  <sortState ref="A3:I26">
    <sortCondition ref="C3:C26"/>
  </sortState>
  <hyperlinks>
    <hyperlink ref="K30" r:id="rId1"/>
    <hyperlink ref="K35" r:id="rId2"/>
    <hyperlink ref="K40" r:id="rId3"/>
    <hyperlink ref="K11" r:id="rId4"/>
    <hyperlink ref="K5" r:id="rId5"/>
    <hyperlink ref="K18" r:id="rId6"/>
    <hyperlink ref="K46" r:id="rId7"/>
    <hyperlink ref="K10" r:id="rId8"/>
    <hyperlink ref="K27" r:id="rId9"/>
    <hyperlink ref="K28" r:id="rId10"/>
    <hyperlink ref="K24" r:id="rId11"/>
    <hyperlink ref="K3" r:id="rId12"/>
    <hyperlink ref="K4" r:id="rId13"/>
  </hyperlinks>
  <pageMargins left="0.7" right="0.7" top="0.75" bottom="0.75" header="0.3" footer="0.3"/>
  <pageSetup orientation="portrait" horizontalDpi="300" verticalDpi="300" r:id="rId1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Scott Bonjukian</dc:creator>
  <cp:lastModifiedBy>Scott Bonjukian</cp:lastModifiedBy>
  <dcterms:created xsi:type="dcterms:W3CDTF">2014-10-22T16:57:39Z</dcterms:created>
  <dcterms:modified xsi:type="dcterms:W3CDTF">2015-06-12T00:15:36Z</dcterms:modified>
</cp:coreProperties>
</file>