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570" yWindow="-120" windowWidth="14790" windowHeight="8265" activeTab="3"/>
  </bookViews>
  <sheets>
    <sheet name="2014-2015" sheetId="6" r:id="rId1"/>
    <sheet name="2013-2014" sheetId="5" r:id="rId2"/>
    <sheet name="2012-2013" sheetId="1" r:id="rId3"/>
    <sheet name="2011-12" sheetId="4" r:id="rId4"/>
  </sheets>
  <calcPr calcId="145621"/>
</workbook>
</file>

<file path=xl/calcChain.xml><?xml version="1.0" encoding="utf-8"?>
<calcChain xmlns="http://schemas.openxmlformats.org/spreadsheetml/2006/main">
  <c r="C19" i="6" l="1"/>
  <c r="B19" i="6"/>
  <c r="N22" i="6" l="1"/>
  <c r="N21" i="6"/>
  <c r="N19" i="6"/>
  <c r="N18" i="6"/>
  <c r="N17" i="6"/>
  <c r="N16" i="6"/>
  <c r="N15" i="6"/>
  <c r="M14" i="6"/>
  <c r="M20" i="6" s="1"/>
  <c r="M23" i="6" s="1"/>
  <c r="L14" i="6"/>
  <c r="L20" i="6" s="1"/>
  <c r="L23" i="6" s="1"/>
  <c r="K14" i="6"/>
  <c r="K20" i="6" s="1"/>
  <c r="K23" i="6" s="1"/>
  <c r="J14" i="6"/>
  <c r="J20" i="6" s="1"/>
  <c r="J23" i="6" s="1"/>
  <c r="I14" i="6"/>
  <c r="I20" i="6" s="1"/>
  <c r="I23" i="6" s="1"/>
  <c r="H14" i="6"/>
  <c r="H20" i="6" s="1"/>
  <c r="H23" i="6" s="1"/>
  <c r="G14" i="6"/>
  <c r="G20" i="6" s="1"/>
  <c r="G23" i="6" s="1"/>
  <c r="F14" i="6"/>
  <c r="F20" i="6" s="1"/>
  <c r="F23" i="6" s="1"/>
  <c r="E14" i="6"/>
  <c r="E20" i="6" s="1"/>
  <c r="E23" i="6" s="1"/>
  <c r="D14" i="6"/>
  <c r="D20" i="6" s="1"/>
  <c r="D23" i="6" s="1"/>
  <c r="C14" i="6"/>
  <c r="C20" i="6" s="1"/>
  <c r="C23" i="6" s="1"/>
  <c r="B14" i="6"/>
  <c r="N13" i="6"/>
  <c r="N12" i="6"/>
  <c r="N11" i="6"/>
  <c r="N10" i="6"/>
  <c r="N9" i="6"/>
  <c r="N8" i="6"/>
  <c r="N7" i="6"/>
  <c r="N6" i="6"/>
  <c r="N5" i="6"/>
  <c r="N4" i="6"/>
  <c r="N3" i="6"/>
  <c r="N14" i="6" l="1"/>
  <c r="B20" i="6"/>
  <c r="M20" i="5"/>
  <c r="B23" i="6" l="1"/>
  <c r="N23" i="6" s="1"/>
  <c r="N20" i="6"/>
  <c r="M15" i="5"/>
  <c r="M21" i="5" s="1"/>
  <c r="M24" i="5" s="1"/>
  <c r="L15" i="5" l="1"/>
  <c r="L21" i="5"/>
  <c r="L20" i="5"/>
  <c r="K15" i="5" l="1"/>
  <c r="K21" i="5"/>
  <c r="K20" i="5" l="1"/>
  <c r="J20" i="5" l="1"/>
  <c r="J15" i="5" l="1"/>
  <c r="J21" i="5" s="1"/>
  <c r="J24" i="5" s="1"/>
  <c r="I20" i="5" l="1"/>
  <c r="I15" i="5" l="1"/>
  <c r="I21" i="5" s="1"/>
  <c r="I24" i="5" s="1"/>
  <c r="H15" i="5" l="1"/>
  <c r="H21" i="5" s="1"/>
  <c r="H20" i="5"/>
  <c r="G20" i="5" l="1"/>
  <c r="G21" i="5" s="1"/>
  <c r="G15" i="5"/>
  <c r="F20" i="5" l="1"/>
  <c r="F15" i="5" l="1"/>
  <c r="F21" i="5" s="1"/>
  <c r="E15" i="5" l="1"/>
  <c r="E21" i="5" s="1"/>
  <c r="E20" i="5"/>
  <c r="D20" i="5" l="1"/>
  <c r="C20" i="5"/>
  <c r="C15" i="5" l="1"/>
  <c r="C21" i="5" s="1"/>
  <c r="C24" i="5" s="1"/>
  <c r="D15" i="5"/>
  <c r="D21" i="5" s="1"/>
  <c r="D24" i="5" s="1"/>
  <c r="B20" i="5" l="1"/>
  <c r="B15" i="5" l="1"/>
  <c r="B21" i="5" s="1"/>
  <c r="N23" i="5"/>
  <c r="N22" i="5"/>
  <c r="K24" i="5"/>
  <c r="G24" i="5"/>
  <c r="L24" i="5"/>
  <c r="H24" i="5"/>
  <c r="N20" i="5"/>
  <c r="N19" i="5"/>
  <c r="N18" i="5"/>
  <c r="N17" i="5"/>
  <c r="N16" i="5"/>
  <c r="F24" i="5"/>
  <c r="E24" i="5"/>
  <c r="N14" i="5"/>
  <c r="N13" i="5"/>
  <c r="N12" i="5"/>
  <c r="N11" i="5"/>
  <c r="N10" i="5"/>
  <c r="N9" i="5"/>
  <c r="N8" i="5"/>
  <c r="N7" i="5"/>
  <c r="N6" i="5"/>
  <c r="N5" i="5"/>
  <c r="N4" i="5"/>
  <c r="N3" i="5"/>
  <c r="N21" i="5" l="1"/>
  <c r="B24" i="5"/>
  <c r="N24" i="5" s="1"/>
  <c r="N15" i="5"/>
  <c r="M20" i="1"/>
  <c r="L24" i="1" l="1"/>
  <c r="L20" i="1"/>
  <c r="K20" i="1" l="1"/>
  <c r="I21" i="1" l="1"/>
  <c r="J20" i="1"/>
  <c r="I24" i="1" l="1"/>
  <c r="I20" i="1" l="1"/>
  <c r="H20" i="1" l="1"/>
  <c r="G20" i="1" l="1"/>
  <c r="N21" i="4" l="1"/>
  <c r="N24" i="4" s="1"/>
  <c r="D21" i="4"/>
  <c r="E21" i="4"/>
  <c r="F21" i="4"/>
  <c r="F24" i="4" s="1"/>
  <c r="G21" i="4"/>
  <c r="H21" i="4"/>
  <c r="I21" i="4"/>
  <c r="J21" i="4"/>
  <c r="K21" i="4"/>
  <c r="L21" i="4"/>
  <c r="M21" i="4"/>
  <c r="C21" i="4"/>
  <c r="B21" i="4"/>
  <c r="C24" i="4"/>
  <c r="D24" i="4"/>
  <c r="E24" i="4"/>
  <c r="G24" i="4"/>
  <c r="H24" i="4"/>
  <c r="I24" i="4"/>
  <c r="J24" i="4"/>
  <c r="K24" i="4"/>
  <c r="L24" i="4"/>
  <c r="M24" i="4"/>
  <c r="B24" i="4"/>
  <c r="F20" i="1" l="1"/>
  <c r="E20" i="1" l="1"/>
  <c r="D20" i="1" l="1"/>
  <c r="C20" i="1" l="1"/>
  <c r="N23" i="4"/>
  <c r="N22" i="4"/>
  <c r="M20" i="4"/>
  <c r="L20" i="4"/>
  <c r="K20" i="4"/>
  <c r="J20" i="4"/>
  <c r="I20" i="4"/>
  <c r="H20" i="4"/>
  <c r="G20" i="4"/>
  <c r="F20" i="4"/>
  <c r="E20" i="4"/>
  <c r="D20" i="4"/>
  <c r="C20" i="4"/>
  <c r="B20" i="4"/>
  <c r="N19" i="4"/>
  <c r="N18" i="4"/>
  <c r="N17" i="4"/>
  <c r="N16" i="4"/>
  <c r="M15" i="4"/>
  <c r="L15" i="4"/>
  <c r="K15" i="4"/>
  <c r="J15" i="4"/>
  <c r="I15" i="4"/>
  <c r="H15" i="4"/>
  <c r="G15" i="4"/>
  <c r="F15" i="4"/>
  <c r="E15" i="4"/>
  <c r="D15" i="4"/>
  <c r="C15" i="4"/>
  <c r="B15" i="4"/>
  <c r="N14" i="4"/>
  <c r="N13" i="4"/>
  <c r="N12" i="4"/>
  <c r="N11" i="4"/>
  <c r="N10" i="4"/>
  <c r="N9" i="4"/>
  <c r="N8" i="4"/>
  <c r="N7" i="4"/>
  <c r="N6" i="4"/>
  <c r="N5" i="4"/>
  <c r="N4" i="4"/>
  <c r="N3" i="4"/>
  <c r="N15" i="4" l="1"/>
  <c r="N20" i="4"/>
  <c r="B20" i="1" l="1"/>
  <c r="N20" i="1" s="1"/>
  <c r="N19" i="1"/>
  <c r="N18" i="1"/>
  <c r="N17" i="1"/>
  <c r="N16" i="1"/>
  <c r="N22" i="1" l="1"/>
  <c r="N23" i="1"/>
  <c r="N4" i="1"/>
  <c r="N3" i="1" l="1"/>
  <c r="N5" i="1"/>
  <c r="N6" i="1"/>
  <c r="N7" i="1"/>
  <c r="N8" i="1"/>
  <c r="N9" i="1"/>
  <c r="N10" i="1"/>
  <c r="N11" i="1"/>
  <c r="N12" i="1"/>
  <c r="N13" i="1"/>
  <c r="N14" i="1"/>
  <c r="B15" i="1"/>
  <c r="B21" i="1" s="1"/>
  <c r="C15" i="1"/>
  <c r="C21" i="1" s="1"/>
  <c r="C24" i="1" s="1"/>
  <c r="D15" i="1"/>
  <c r="D21" i="1" s="1"/>
  <c r="D24" i="1" s="1"/>
  <c r="E15" i="1"/>
  <c r="E21" i="1" s="1"/>
  <c r="E24" i="1" s="1"/>
  <c r="F15" i="1"/>
  <c r="F21" i="1" s="1"/>
  <c r="F24" i="1" s="1"/>
  <c r="G15" i="1"/>
  <c r="G21" i="1" s="1"/>
  <c r="G24" i="1" s="1"/>
  <c r="H15" i="1"/>
  <c r="H21" i="1" s="1"/>
  <c r="H24" i="1" s="1"/>
  <c r="I15" i="1"/>
  <c r="J15" i="1"/>
  <c r="J21" i="1" s="1"/>
  <c r="J24" i="1" s="1"/>
  <c r="K15" i="1"/>
  <c r="K21" i="1" s="1"/>
  <c r="K24" i="1" s="1"/>
  <c r="L15" i="1"/>
  <c r="L21" i="1" s="1"/>
  <c r="M15" i="1"/>
  <c r="M21" i="1" s="1"/>
  <c r="M24" i="1" s="1"/>
  <c r="B24" i="1" l="1"/>
  <c r="N24" i="1" s="1"/>
  <c r="N21" i="1"/>
  <c r="N15" i="1"/>
</calcChain>
</file>

<file path=xl/comments1.xml><?xml version="1.0" encoding="utf-8"?>
<comments xmlns="http://schemas.openxmlformats.org/spreadsheetml/2006/main">
  <authors>
    <author>UW Libraries User</author>
  </authors>
  <commentList>
    <comment ref="P2" authorId="0">
      <text>
        <r>
          <rPr>
            <b/>
            <sz val="8"/>
            <color indexed="81"/>
            <rFont val="Tahoma"/>
            <family val="2"/>
          </rPr>
          <t>UW Libraries User:</t>
        </r>
        <r>
          <rPr>
            <sz val="8"/>
            <color indexed="81"/>
            <rFont val="Tahoma"/>
            <family val="2"/>
          </rPr>
          <t xml:space="preserve">
swright to unlock</t>
        </r>
      </text>
    </comment>
  </commentList>
</comments>
</file>

<file path=xl/sharedStrings.xml><?xml version="1.0" encoding="utf-8"?>
<sst xmlns="http://schemas.openxmlformats.org/spreadsheetml/2006/main" count="166" uniqueCount="61">
  <si>
    <t>Art</t>
  </si>
  <si>
    <t>Drama</t>
  </si>
  <si>
    <t>East Asia</t>
  </si>
  <si>
    <t>Engrg</t>
  </si>
  <si>
    <t>Foster Bus</t>
  </si>
  <si>
    <t xml:space="preserve">Math </t>
  </si>
  <si>
    <t>Physics-Astro</t>
  </si>
  <si>
    <t>Suzzallo</t>
  </si>
  <si>
    <t>Bothell</t>
  </si>
  <si>
    <t>Tacoma</t>
  </si>
  <si>
    <t>UNIT</t>
  </si>
  <si>
    <t>TOTAL</t>
  </si>
  <si>
    <t>JUL</t>
  </si>
  <si>
    <t>AUG</t>
  </si>
  <si>
    <t>SEP</t>
  </si>
  <si>
    <t>OCT</t>
  </si>
  <si>
    <t>NOV</t>
  </si>
  <si>
    <t>DEC</t>
  </si>
  <si>
    <t>JAN</t>
  </si>
  <si>
    <t>FEB</t>
  </si>
  <si>
    <t>MAR</t>
  </si>
  <si>
    <t>APR</t>
  </si>
  <si>
    <t>MAY</t>
  </si>
  <si>
    <t>JUN</t>
  </si>
  <si>
    <t>Music</t>
  </si>
  <si>
    <t>Music LC</t>
  </si>
  <si>
    <t>SUBTOTAL</t>
  </si>
  <si>
    <t>AllenN Tower</t>
  </si>
  <si>
    <t>AllenN Arc</t>
  </si>
  <si>
    <t>Allen South</t>
  </si>
  <si>
    <t>Suzz/A Total</t>
  </si>
  <si>
    <t>SEA TOTAL</t>
  </si>
  <si>
    <t>OUGL*</t>
  </si>
  <si>
    <t>University of Washington Libraries Gate Count 2012 - 2013</t>
  </si>
  <si>
    <t>Built Eviron</t>
  </si>
  <si>
    <t>HSL</t>
  </si>
  <si>
    <t>UW Lib Total</t>
  </si>
  <si>
    <t>University of Washington Libraries Gate Count 2011 - 2012</t>
  </si>
  <si>
    <t>Built Environ</t>
  </si>
  <si>
    <t>HSLIC</t>
  </si>
  <si>
    <t>OUGL Closed June 9-30</t>
  </si>
  <si>
    <t>Music monthly estimated from quarterly figures</t>
  </si>
  <si>
    <t>Art gate counter malfunctioning; September total was higher than gate count showed</t>
  </si>
  <si>
    <t>OUGL closed July 1-September 24 2012</t>
  </si>
  <si>
    <t>OUGL closed 12/15-1/7/2013</t>
  </si>
  <si>
    <t>AllenNTower gate read errors, 12/1-12/20/12</t>
  </si>
  <si>
    <t>Suzzallo W-1 gate read errors, 12/4-12/31/12</t>
  </si>
  <si>
    <t>Engineering Dec gate for 12/1-12/13 only. Gate replaced.</t>
  </si>
  <si>
    <t>OUGL closed March 22-31 2013</t>
  </si>
  <si>
    <t>OUGL 4/1-4, 7, 9, 11-18, 20-23, 28th gate count errors. Daily average of 2921.</t>
  </si>
  <si>
    <t>OUGL May 2013 numbers may be inflated due to construction worker entries</t>
  </si>
  <si>
    <t>OUGL closed 6/15-6/23</t>
  </si>
  <si>
    <t>University of Washington Libraries Gate Count 2013 - 2014</t>
  </si>
  <si>
    <t>Oct 2013-Suzzallo W3 gate out of order from October 22</t>
  </si>
  <si>
    <t>Nov 2013-Suzzallo W3 gate out of order 10/22-11/13</t>
  </si>
  <si>
    <t>Dec 2013-Suzzallo W3 gate out of order 12/10-24/13</t>
  </si>
  <si>
    <t>Mar 2014-Suzzallo W2 gate out of order 3/6-9/14</t>
  </si>
  <si>
    <t>Apr 2014-Suzzallo W3 gate out of order 4/3-4/21</t>
  </si>
  <si>
    <t>May 2014-Allen Tower out of order 5/13-5/15/14</t>
  </si>
  <si>
    <t>University of Washington Libraries Gate Count 2014 - 2015</t>
  </si>
  <si>
    <t>Jul 2014: OUGL gates down 7/15, and 7/23-7/25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</si>
</sst>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8"/>
      <name val="Calibri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4">
    <xf numFmtId="0" fontId="0" fillId="0" borderId="0" xfId="0"/>
    <xf numFmtId="0" fontId="2" fillId="2" borderId="1" xfId="0" applyFont="1" applyFill="1" applyBorder="1" applyProtection="1"/>
    <xf numFmtId="0" fontId="2" fillId="3" borderId="2" xfId="0" applyFont="1" applyFill="1" applyBorder="1" applyProtection="1"/>
    <xf numFmtId="0" fontId="2" fillId="3" borderId="3" xfId="0" applyFont="1" applyFill="1" applyBorder="1" applyProtection="1"/>
    <xf numFmtId="0" fontId="2" fillId="3" borderId="4" xfId="0" applyFont="1" applyFill="1" applyBorder="1" applyProtection="1"/>
    <xf numFmtId="0" fontId="2" fillId="3" borderId="5" xfId="0" applyFont="1" applyFill="1" applyBorder="1" applyProtection="1"/>
    <xf numFmtId="0" fontId="2" fillId="3" borderId="6" xfId="0" applyFont="1" applyFill="1" applyBorder="1" applyProtection="1"/>
    <xf numFmtId="0" fontId="2" fillId="0" borderId="0" xfId="0" applyFont="1"/>
    <xf numFmtId="0" fontId="0" fillId="2" borderId="7" xfId="0" applyFill="1" applyBorder="1" applyProtection="1"/>
    <xf numFmtId="0" fontId="2" fillId="5" borderId="20" xfId="0" applyFont="1" applyFill="1" applyBorder="1" applyProtection="1"/>
    <xf numFmtId="0" fontId="0" fillId="2" borderId="1" xfId="0" applyFill="1" applyBorder="1" applyProtection="1"/>
    <xf numFmtId="0" fontId="2" fillId="2" borderId="27" xfId="0" applyFont="1" applyFill="1" applyBorder="1" applyProtection="1"/>
    <xf numFmtId="0" fontId="2" fillId="3" borderId="31" xfId="0" applyFont="1" applyFill="1" applyBorder="1" applyProtection="1"/>
    <xf numFmtId="0" fontId="3" fillId="2" borderId="7" xfId="0" applyFont="1" applyFill="1" applyBorder="1" applyProtection="1"/>
    <xf numFmtId="0" fontId="4" fillId="0" borderId="0" xfId="0" applyFont="1" applyAlignment="1">
      <alignment vertical="top" wrapText="1"/>
    </xf>
    <xf numFmtId="3" fontId="4" fillId="0" borderId="0" xfId="0" applyNumberFormat="1" applyFont="1" applyAlignment="1">
      <alignment vertical="top" wrapText="1"/>
    </xf>
    <xf numFmtId="3" fontId="0" fillId="0" borderId="0" xfId="0" applyNumberFormat="1"/>
    <xf numFmtId="164" fontId="0" fillId="0" borderId="8" xfId="1" applyNumberFormat="1" applyFont="1" applyBorder="1" applyProtection="1"/>
    <xf numFmtId="164" fontId="0" fillId="4" borderId="8" xfId="1" applyNumberFormat="1" applyFont="1" applyFill="1" applyBorder="1" applyProtection="1"/>
    <xf numFmtId="164" fontId="0" fillId="0" borderId="8" xfId="1" applyNumberFormat="1" applyFont="1" applyBorder="1" applyProtection="1">
      <protection locked="0"/>
    </xf>
    <xf numFmtId="164" fontId="0" fillId="4" borderId="8" xfId="1" applyNumberFormat="1" applyFont="1" applyFill="1" applyBorder="1" applyProtection="1">
      <protection locked="0"/>
    </xf>
    <xf numFmtId="164" fontId="0" fillId="4" borderId="9" xfId="1" applyNumberFormat="1" applyFont="1" applyFill="1" applyBorder="1" applyProtection="1">
      <protection locked="0"/>
    </xf>
    <xf numFmtId="164" fontId="0" fillId="0" borderId="10" xfId="1" applyNumberFormat="1" applyFont="1" applyBorder="1" applyProtection="1">
      <protection locked="0"/>
    </xf>
    <xf numFmtId="164" fontId="0" fillId="4" borderId="11" xfId="1" applyNumberFormat="1" applyFont="1" applyFill="1" applyBorder="1" applyProtection="1">
      <protection locked="0"/>
    </xf>
    <xf numFmtId="164" fontId="2" fillId="5" borderId="12" xfId="1" applyNumberFormat="1" applyFont="1" applyFill="1" applyBorder="1" applyProtection="1"/>
    <xf numFmtId="164" fontId="0" fillId="4" borderId="13" xfId="1" applyNumberFormat="1" applyFont="1" applyFill="1" applyBorder="1" applyProtection="1"/>
    <xf numFmtId="164" fontId="0" fillId="0" borderId="13" xfId="1" applyNumberFormat="1" applyFont="1" applyBorder="1" applyProtection="1">
      <protection locked="0"/>
    </xf>
    <xf numFmtId="164" fontId="0" fillId="4" borderId="13" xfId="1" applyNumberFormat="1" applyFont="1" applyFill="1" applyBorder="1" applyProtection="1">
      <protection locked="0"/>
    </xf>
    <xf numFmtId="164" fontId="0" fillId="4" borderId="14" xfId="1" applyNumberFormat="1" applyFont="1" applyFill="1" applyBorder="1" applyProtection="1">
      <protection locked="0"/>
    </xf>
    <xf numFmtId="164" fontId="0" fillId="0" borderId="15" xfId="1" applyNumberFormat="1" applyFont="1" applyBorder="1" applyProtection="1">
      <protection locked="0"/>
    </xf>
    <xf numFmtId="164" fontId="0" fillId="4" borderId="16" xfId="1" applyNumberFormat="1" applyFont="1" applyFill="1" applyBorder="1" applyProtection="1">
      <protection locked="0"/>
    </xf>
    <xf numFmtId="164" fontId="2" fillId="5" borderId="17" xfId="1" applyNumberFormat="1" applyFont="1" applyFill="1" applyBorder="1" applyProtection="1"/>
    <xf numFmtId="164" fontId="0" fillId="0" borderId="13" xfId="1" applyNumberFormat="1" applyFont="1" applyBorder="1" applyProtection="1"/>
    <xf numFmtId="164" fontId="3" fillId="0" borderId="0" xfId="1" applyNumberFormat="1" applyFont="1"/>
    <xf numFmtId="164" fontId="0" fillId="0" borderId="13" xfId="1" applyNumberFormat="1" applyFont="1" applyFill="1" applyBorder="1" applyProtection="1">
      <protection locked="0"/>
    </xf>
    <xf numFmtId="164" fontId="0" fillId="0" borderId="18" xfId="1" applyNumberFormat="1" applyFont="1" applyFill="1" applyBorder="1" applyProtection="1">
      <protection locked="0"/>
    </xf>
    <xf numFmtId="164" fontId="0" fillId="4" borderId="19" xfId="1" applyNumberFormat="1" applyFont="1" applyFill="1" applyBorder="1" applyProtection="1">
      <protection locked="0"/>
    </xf>
    <xf numFmtId="164" fontId="0" fillId="0" borderId="18" xfId="1" applyNumberFormat="1" applyFont="1" applyFill="1" applyBorder="1" applyProtection="1"/>
    <xf numFmtId="164" fontId="0" fillId="5" borderId="2" xfId="1" applyNumberFormat="1" applyFont="1" applyFill="1" applyBorder="1" applyProtection="1"/>
    <xf numFmtId="164" fontId="0" fillId="5" borderId="3" xfId="1" applyNumberFormat="1" applyFont="1" applyFill="1" applyBorder="1" applyProtection="1"/>
    <xf numFmtId="164" fontId="0" fillId="5" borderId="4" xfId="1" applyNumberFormat="1" applyFont="1" applyFill="1" applyBorder="1" applyProtection="1"/>
    <xf numFmtId="164" fontId="0" fillId="5" borderId="5" xfId="1" applyNumberFormat="1" applyFont="1" applyFill="1" applyBorder="1" applyProtection="1"/>
    <xf numFmtId="164" fontId="2" fillId="5" borderId="6" xfId="1" applyNumberFormat="1" applyFont="1" applyFill="1" applyBorder="1" applyProtection="1"/>
    <xf numFmtId="164" fontId="2" fillId="5" borderId="21" xfId="1" applyNumberFormat="1" applyFont="1" applyFill="1" applyBorder="1" applyProtection="1"/>
    <xf numFmtId="164" fontId="0" fillId="0" borderId="22" xfId="1" applyNumberFormat="1" applyFont="1" applyBorder="1" applyProtection="1"/>
    <xf numFmtId="164" fontId="0" fillId="4" borderId="22" xfId="1" applyNumberFormat="1" applyFont="1" applyFill="1" applyBorder="1" applyProtection="1"/>
    <xf numFmtId="164" fontId="0" fillId="0" borderId="22" xfId="1" applyNumberFormat="1" applyFont="1" applyBorder="1" applyProtection="1">
      <protection locked="0"/>
    </xf>
    <xf numFmtId="164" fontId="0" fillId="4" borderId="22" xfId="1" applyNumberFormat="1" applyFont="1" applyFill="1" applyBorder="1" applyProtection="1">
      <protection locked="0"/>
    </xf>
    <xf numFmtId="164" fontId="0" fillId="4" borderId="23" xfId="1" applyNumberFormat="1" applyFont="1" applyFill="1" applyBorder="1" applyProtection="1">
      <protection locked="0"/>
    </xf>
    <xf numFmtId="164" fontId="0" fillId="0" borderId="24" xfId="1" applyNumberFormat="1" applyFont="1" applyBorder="1" applyProtection="1">
      <protection locked="0"/>
    </xf>
    <xf numFmtId="164" fontId="0" fillId="4" borderId="25" xfId="1" applyNumberFormat="1" applyFont="1" applyFill="1" applyBorder="1" applyProtection="1">
      <protection locked="0"/>
    </xf>
    <xf numFmtId="164" fontId="2" fillId="5" borderId="26" xfId="1" applyNumberFormat="1" applyFont="1" applyFill="1" applyBorder="1" applyProtection="1"/>
    <xf numFmtId="164" fontId="0" fillId="0" borderId="28" xfId="1" applyNumberFormat="1" applyFont="1" applyBorder="1" applyProtection="1"/>
    <xf numFmtId="164" fontId="0" fillId="4" borderId="29" xfId="1" applyNumberFormat="1" applyFont="1" applyFill="1" applyBorder="1"/>
    <xf numFmtId="164" fontId="2" fillId="5" borderId="30" xfId="1" applyNumberFormat="1" applyFont="1" applyFill="1" applyBorder="1" applyProtection="1"/>
    <xf numFmtId="164" fontId="0" fillId="3" borderId="31" xfId="1" applyNumberFormat="1" applyFont="1" applyFill="1" applyBorder="1" applyProtection="1"/>
    <xf numFmtId="164" fontId="2" fillId="3" borderId="32" xfId="1" applyNumberFormat="1" applyFont="1" applyFill="1" applyBorder="1" applyProtection="1"/>
    <xf numFmtId="164" fontId="0" fillId="0" borderId="34" xfId="1" applyNumberFormat="1" applyFont="1" applyBorder="1" applyProtection="1"/>
    <xf numFmtId="164" fontId="0" fillId="0" borderId="33" xfId="1" applyNumberFormat="1" applyFont="1" applyBorder="1" applyProtection="1"/>
    <xf numFmtId="0" fontId="0" fillId="0" borderId="0" xfId="0" applyBorder="1"/>
    <xf numFmtId="0" fontId="4" fillId="0" borderId="0" xfId="0" applyFont="1" applyBorder="1" applyAlignment="1">
      <alignment vertical="top" wrapText="1"/>
    </xf>
    <xf numFmtId="3" fontId="4" fillId="0" borderId="0" xfId="0" applyNumberFormat="1" applyFont="1" applyBorder="1" applyAlignment="1">
      <alignment vertical="top" wrapText="1"/>
    </xf>
    <xf numFmtId="164" fontId="0" fillId="4" borderId="36" xfId="1" applyNumberFormat="1" applyFont="1" applyFill="1" applyBorder="1" applyProtection="1"/>
    <xf numFmtId="164" fontId="0" fillId="0" borderId="36" xfId="1" applyNumberFormat="1" applyFont="1" applyBorder="1" applyProtection="1">
      <protection locked="0"/>
    </xf>
    <xf numFmtId="164" fontId="0" fillId="4" borderId="36" xfId="1" applyNumberFormat="1" applyFont="1" applyFill="1" applyBorder="1" applyProtection="1">
      <protection locked="0"/>
    </xf>
    <xf numFmtId="164" fontId="0" fillId="4" borderId="37" xfId="1" applyNumberFormat="1" applyFont="1" applyFill="1" applyBorder="1" applyProtection="1">
      <protection locked="0"/>
    </xf>
    <xf numFmtId="3" fontId="2" fillId="6" borderId="0" xfId="0" applyNumberFormat="1" applyFont="1" applyFill="1" applyAlignment="1">
      <alignment vertical="top" wrapText="1"/>
    </xf>
    <xf numFmtId="164" fontId="2" fillId="6" borderId="0" xfId="0" applyNumberFormat="1" applyFont="1" applyFill="1" applyAlignment="1">
      <alignment vertical="top" wrapText="1"/>
    </xf>
    <xf numFmtId="0" fontId="8" fillId="6" borderId="0" xfId="0" applyFont="1" applyFill="1"/>
    <xf numFmtId="164" fontId="8" fillId="6" borderId="0" xfId="0" applyNumberFormat="1" applyFont="1" applyFill="1"/>
    <xf numFmtId="164" fontId="0" fillId="0" borderId="0" xfId="1" applyNumberFormat="1" applyFont="1"/>
    <xf numFmtId="164" fontId="0" fillId="7" borderId="8" xfId="1" applyNumberFormat="1" applyFont="1" applyFill="1" applyBorder="1" applyProtection="1">
      <protection locked="0"/>
    </xf>
    <xf numFmtId="164" fontId="0" fillId="7" borderId="13" xfId="1" applyNumberFormat="1" applyFont="1" applyFill="1" applyBorder="1" applyProtection="1">
      <protection locked="0"/>
    </xf>
    <xf numFmtId="164" fontId="9" fillId="0" borderId="13" xfId="1" applyNumberFormat="1" applyFont="1" applyFill="1" applyBorder="1" applyProtection="1">
      <protection locked="0"/>
    </xf>
    <xf numFmtId="164" fontId="0" fillId="0" borderId="8" xfId="1" applyNumberFormat="1" applyFont="1" applyFill="1" applyBorder="1" applyProtection="1">
      <protection locked="0"/>
    </xf>
    <xf numFmtId="0" fontId="2" fillId="2" borderId="38" xfId="0" applyFont="1" applyFill="1" applyBorder="1" applyProtection="1"/>
    <xf numFmtId="0" fontId="0" fillId="2" borderId="39" xfId="0" applyFill="1" applyBorder="1" applyProtection="1"/>
    <xf numFmtId="0" fontId="2" fillId="5" borderId="40" xfId="0" applyFont="1" applyFill="1" applyBorder="1" applyProtection="1"/>
    <xf numFmtId="0" fontId="0" fillId="2" borderId="38" xfId="0" applyFill="1" applyBorder="1" applyProtection="1"/>
    <xf numFmtId="0" fontId="2" fillId="2" borderId="41" xfId="0" applyFont="1" applyFill="1" applyBorder="1" applyProtection="1"/>
    <xf numFmtId="0" fontId="2" fillId="3" borderId="42" xfId="0" applyFont="1" applyFill="1" applyBorder="1" applyProtection="1"/>
    <xf numFmtId="164" fontId="0" fillId="0" borderId="43" xfId="1" applyNumberFormat="1" applyFont="1" applyBorder="1" applyProtection="1">
      <protection locked="0"/>
    </xf>
    <xf numFmtId="164" fontId="0" fillId="0" borderId="44" xfId="1" applyNumberFormat="1" applyFont="1" applyBorder="1" applyProtection="1">
      <protection locked="0"/>
    </xf>
    <xf numFmtId="164" fontId="0" fillId="0" borderId="45" xfId="1" applyNumberFormat="1" applyFont="1" applyBorder="1" applyProtection="1">
      <protection locked="0"/>
    </xf>
    <xf numFmtId="164" fontId="0" fillId="5" borderId="42" xfId="1" applyNumberFormat="1" applyFont="1" applyFill="1" applyBorder="1" applyProtection="1"/>
    <xf numFmtId="164" fontId="0" fillId="0" borderId="46" xfId="1" applyNumberFormat="1" applyFont="1" applyBorder="1" applyProtection="1">
      <protection locked="0"/>
    </xf>
    <xf numFmtId="164" fontId="0" fillId="3" borderId="47" xfId="1" applyNumberFormat="1" applyFont="1" applyFill="1" applyBorder="1" applyProtection="1"/>
    <xf numFmtId="0" fontId="2" fillId="3" borderId="48" xfId="0" applyFont="1" applyFill="1" applyBorder="1" applyProtection="1"/>
    <xf numFmtId="0" fontId="2" fillId="3" borderId="49" xfId="0" applyFont="1" applyFill="1" applyBorder="1" applyProtection="1"/>
    <xf numFmtId="164" fontId="0" fillId="0" borderId="50" xfId="1" applyNumberFormat="1" applyFont="1" applyBorder="1" applyProtection="1"/>
    <xf numFmtId="164" fontId="0" fillId="4" borderId="51" xfId="1" applyNumberFormat="1" applyFont="1" applyFill="1" applyBorder="1" applyProtection="1">
      <protection locked="0"/>
    </xf>
    <xf numFmtId="164" fontId="0" fillId="0" borderId="52" xfId="1" applyNumberFormat="1" applyFont="1" applyBorder="1" applyProtection="1"/>
    <xf numFmtId="164" fontId="0" fillId="4" borderId="53" xfId="1" applyNumberFormat="1" applyFont="1" applyFill="1" applyBorder="1" applyProtection="1">
      <protection locked="0"/>
    </xf>
    <xf numFmtId="164" fontId="0" fillId="0" borderId="54" xfId="1" applyNumberFormat="1" applyFont="1" applyBorder="1" applyProtection="1"/>
    <xf numFmtId="164" fontId="0" fillId="4" borderId="55" xfId="1" applyNumberFormat="1" applyFont="1" applyFill="1" applyBorder="1" applyProtection="1">
      <protection locked="0"/>
    </xf>
    <xf numFmtId="164" fontId="3" fillId="0" borderId="40" xfId="1" applyNumberFormat="1" applyFont="1" applyBorder="1"/>
    <xf numFmtId="164" fontId="0" fillId="0" borderId="56" xfId="1" applyNumberFormat="1" applyFont="1" applyFill="1" applyBorder="1" applyProtection="1"/>
    <xf numFmtId="164" fontId="0" fillId="5" borderId="48" xfId="1" applyNumberFormat="1" applyFont="1" applyFill="1" applyBorder="1" applyProtection="1"/>
    <xf numFmtId="164" fontId="0" fillId="5" borderId="49" xfId="1" applyNumberFormat="1" applyFont="1" applyFill="1" applyBorder="1" applyProtection="1"/>
    <xf numFmtId="164" fontId="0" fillId="0" borderId="57" xfId="1" applyNumberFormat="1" applyFont="1" applyBorder="1" applyProtection="1"/>
    <xf numFmtId="164" fontId="0" fillId="4" borderId="58" xfId="1" applyNumberFormat="1" applyFont="1" applyFill="1" applyBorder="1" applyProtection="1">
      <protection locked="0"/>
    </xf>
    <xf numFmtId="164" fontId="0" fillId="0" borderId="59" xfId="1" applyNumberFormat="1" applyFont="1" applyBorder="1" applyProtection="1"/>
    <xf numFmtId="164" fontId="0" fillId="0" borderId="60" xfId="1" applyNumberFormat="1" applyFont="1" applyBorder="1" applyProtection="1"/>
    <xf numFmtId="164" fontId="0" fillId="3" borderId="61" xfId="1" applyNumberFormat="1" applyFont="1" applyFill="1" applyBorder="1" applyProtection="1"/>
    <xf numFmtId="164" fontId="0" fillId="3" borderId="62" xfId="1" applyNumberFormat="1" applyFont="1" applyFill="1" applyBorder="1" applyProtection="1"/>
    <xf numFmtId="164" fontId="0" fillId="0" borderId="63" xfId="1" applyNumberFormat="1" applyFont="1" applyBorder="1" applyProtection="1"/>
    <xf numFmtId="164" fontId="0" fillId="4" borderId="64" xfId="1" applyNumberFormat="1" applyFont="1" applyFill="1" applyBorder="1" applyProtection="1"/>
    <xf numFmtId="164" fontId="0" fillId="0" borderId="64" xfId="1" applyNumberFormat="1" applyFont="1" applyBorder="1" applyProtection="1">
      <protection locked="0"/>
    </xf>
    <xf numFmtId="164" fontId="0" fillId="4" borderId="64" xfId="1" applyNumberFormat="1" applyFont="1" applyFill="1" applyBorder="1" applyProtection="1">
      <protection locked="0"/>
    </xf>
    <xf numFmtId="164" fontId="0" fillId="4" borderId="65" xfId="1" applyNumberFormat="1" applyFont="1" applyFill="1" applyBorder="1" applyProtection="1">
      <protection locked="0"/>
    </xf>
    <xf numFmtId="0" fontId="2" fillId="3" borderId="66" xfId="0" applyFont="1" applyFill="1" applyBorder="1" applyProtection="1"/>
    <xf numFmtId="0" fontId="3" fillId="2" borderId="67" xfId="0" applyFont="1" applyFill="1" applyBorder="1" applyProtection="1"/>
    <xf numFmtId="164" fontId="0" fillId="0" borderId="68" xfId="1" applyNumberFormat="1" applyFont="1" applyBorder="1" applyProtection="1">
      <protection locked="0"/>
    </xf>
    <xf numFmtId="164" fontId="0" fillId="4" borderId="69" xfId="1" applyNumberFormat="1" applyFont="1" applyFill="1" applyBorder="1" applyProtection="1">
      <protection locked="0"/>
    </xf>
    <xf numFmtId="164" fontId="2" fillId="5" borderId="70" xfId="1" applyNumberFormat="1" applyFont="1" applyFill="1" applyBorder="1" applyProtection="1"/>
    <xf numFmtId="164" fontId="0" fillId="0" borderId="45" xfId="1" applyNumberFormat="1" applyFont="1" applyFill="1" applyBorder="1" applyProtection="1">
      <protection locked="0"/>
    </xf>
    <xf numFmtId="164" fontId="0" fillId="0" borderId="43" xfId="1" applyNumberFormat="1" applyFont="1" applyFill="1" applyBorder="1" applyProtection="1">
      <protection locked="0"/>
    </xf>
    <xf numFmtId="164" fontId="0" fillId="8" borderId="8" xfId="1" applyNumberFormat="1" applyFont="1" applyFill="1" applyBorder="1" applyProtection="1">
      <protection locked="0"/>
    </xf>
    <xf numFmtId="164" fontId="0" fillId="8" borderId="36" xfId="1" applyNumberFormat="1" applyFont="1" applyFill="1" applyBorder="1" applyProtection="1">
      <protection locked="0"/>
    </xf>
    <xf numFmtId="164" fontId="0" fillId="8" borderId="13" xfId="1" applyNumberFormat="1" applyFont="1" applyFill="1" applyBorder="1" applyProtection="1">
      <protection locked="0"/>
    </xf>
    <xf numFmtId="164" fontId="0" fillId="8" borderId="51" xfId="1" applyNumberFormat="1" applyFont="1" applyFill="1" applyBorder="1" applyProtection="1">
      <protection locked="0"/>
    </xf>
    <xf numFmtId="164" fontId="0" fillId="8" borderId="53" xfId="1" applyNumberFormat="1" applyFont="1" applyFill="1" applyBorder="1" applyProtection="1">
      <protection locked="0"/>
    </xf>
    <xf numFmtId="164" fontId="0" fillId="8" borderId="55" xfId="1" applyNumberFormat="1" applyFont="1" applyFill="1" applyBorder="1" applyProtection="1">
      <protection locked="0"/>
    </xf>
    <xf numFmtId="164" fontId="0" fillId="8" borderId="8" xfId="1" applyNumberFormat="1" applyFont="1" applyFill="1" applyBorder="1" applyProtection="1"/>
    <xf numFmtId="164" fontId="0" fillId="8" borderId="36" xfId="1" applyNumberFormat="1" applyFont="1" applyFill="1" applyBorder="1" applyProtection="1"/>
    <xf numFmtId="164" fontId="0" fillId="8" borderId="13" xfId="1" applyNumberFormat="1" applyFont="1" applyFill="1" applyBorder="1" applyProtection="1"/>
    <xf numFmtId="164" fontId="0" fillId="8" borderId="22" xfId="1" applyNumberFormat="1" applyFont="1" applyFill="1" applyBorder="1" applyProtection="1"/>
    <xf numFmtId="164" fontId="0" fillId="8" borderId="22" xfId="1" applyNumberFormat="1" applyFont="1" applyFill="1" applyBorder="1" applyProtection="1">
      <protection locked="0"/>
    </xf>
    <xf numFmtId="164" fontId="0" fillId="8" borderId="58" xfId="1" applyNumberFormat="1" applyFont="1" applyFill="1" applyBorder="1" applyProtection="1">
      <protection locked="0"/>
    </xf>
    <xf numFmtId="164" fontId="0" fillId="9" borderId="13" xfId="1" applyNumberFormat="1" applyFont="1" applyFill="1" applyBorder="1" applyProtection="1"/>
    <xf numFmtId="164" fontId="0" fillId="9" borderId="50" xfId="1" applyNumberFormat="1" applyFont="1" applyFill="1" applyBorder="1" applyProtection="1"/>
    <xf numFmtId="164" fontId="0" fillId="9" borderId="8" xfId="1" applyNumberFormat="1" applyFont="1" applyFill="1" applyBorder="1" applyProtection="1"/>
    <xf numFmtId="0" fontId="7" fillId="0" borderId="35" xfId="0" applyFont="1" applyBorder="1" applyAlignment="1">
      <alignment horizontal="center"/>
    </xf>
    <xf numFmtId="0" fontId="0" fillId="0" borderId="35" xfId="0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workbookViewId="0">
      <selection activeCell="C6" sqref="C6"/>
    </sheetView>
  </sheetViews>
  <sheetFormatPr defaultRowHeight="15" x14ac:dyDescent="0.25"/>
  <cols>
    <col min="1" max="1" width="13.28515625" bestFit="1" customWidth="1"/>
    <col min="14" max="14" width="10.28515625" bestFit="1" customWidth="1"/>
  </cols>
  <sheetData>
    <row r="1" spans="1:14" ht="16.5" thickBot="1" x14ac:dyDescent="0.3">
      <c r="A1" s="132" t="s">
        <v>59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</row>
    <row r="2" spans="1:14" ht="15.75" thickBot="1" x14ac:dyDescent="0.3">
      <c r="A2" s="75" t="s">
        <v>10</v>
      </c>
      <c r="B2" s="87" t="s">
        <v>12</v>
      </c>
      <c r="C2" s="2" t="s">
        <v>13</v>
      </c>
      <c r="D2" s="2" t="s">
        <v>14</v>
      </c>
      <c r="E2" s="2" t="s">
        <v>15</v>
      </c>
      <c r="F2" s="2" t="s">
        <v>16</v>
      </c>
      <c r="G2" s="88" t="s">
        <v>17</v>
      </c>
      <c r="H2" s="80" t="s">
        <v>18</v>
      </c>
      <c r="I2" s="2" t="s">
        <v>19</v>
      </c>
      <c r="J2" s="2" t="s">
        <v>20</v>
      </c>
      <c r="K2" s="2" t="s">
        <v>21</v>
      </c>
      <c r="L2" s="2" t="s">
        <v>22</v>
      </c>
      <c r="M2" s="5" t="s">
        <v>23</v>
      </c>
      <c r="N2" s="6" t="s">
        <v>11</v>
      </c>
    </row>
    <row r="3" spans="1:14" x14ac:dyDescent="0.25">
      <c r="A3" s="76" t="s">
        <v>0</v>
      </c>
      <c r="B3" s="130"/>
      <c r="C3" s="131"/>
      <c r="D3" s="74"/>
      <c r="E3" s="117"/>
      <c r="F3" s="74"/>
      <c r="G3" s="120"/>
      <c r="H3" s="116"/>
      <c r="I3" s="117"/>
      <c r="J3" s="19"/>
      <c r="K3" s="117"/>
      <c r="L3" s="19"/>
      <c r="M3" s="23"/>
      <c r="N3" s="24">
        <f t="shared" ref="N3:N23" si="0">SUM(B3:M3)</f>
        <v>0</v>
      </c>
    </row>
    <row r="4" spans="1:14" x14ac:dyDescent="0.25">
      <c r="A4" s="76" t="s">
        <v>34</v>
      </c>
      <c r="B4" s="91">
        <v>619</v>
      </c>
      <c r="C4" s="124">
        <v>615</v>
      </c>
      <c r="D4" s="63"/>
      <c r="E4" s="118"/>
      <c r="F4" s="63"/>
      <c r="G4" s="121"/>
      <c r="H4" s="82"/>
      <c r="I4" s="118"/>
      <c r="J4" s="63"/>
      <c r="K4" s="118"/>
      <c r="L4" s="63"/>
      <c r="M4" s="65"/>
      <c r="N4" s="24">
        <f>SUM(B4:M4)</f>
        <v>1234</v>
      </c>
    </row>
    <row r="5" spans="1:14" x14ac:dyDescent="0.25">
      <c r="A5" s="76" t="s">
        <v>1</v>
      </c>
      <c r="B5" s="93">
        <v>619</v>
      </c>
      <c r="C5" s="129">
        <v>518</v>
      </c>
      <c r="D5" s="26"/>
      <c r="E5" s="119"/>
      <c r="F5" s="26"/>
      <c r="G5" s="122"/>
      <c r="H5" s="83"/>
      <c r="I5" s="119"/>
      <c r="J5" s="26"/>
      <c r="K5" s="119"/>
      <c r="L5" s="26"/>
      <c r="M5" s="30"/>
      <c r="N5" s="31">
        <f t="shared" si="0"/>
        <v>1137</v>
      </c>
    </row>
    <row r="6" spans="1:14" x14ac:dyDescent="0.25">
      <c r="A6" s="76" t="s">
        <v>2</v>
      </c>
      <c r="B6" s="93">
        <v>2961</v>
      </c>
      <c r="C6" s="125">
        <v>2214</v>
      </c>
      <c r="D6" s="26"/>
      <c r="E6" s="119"/>
      <c r="F6" s="26"/>
      <c r="G6" s="122"/>
      <c r="H6" s="83"/>
      <c r="I6" s="119"/>
      <c r="J6" s="34"/>
      <c r="K6" s="119"/>
      <c r="L6" s="26"/>
      <c r="M6" s="30"/>
      <c r="N6" s="31">
        <f t="shared" si="0"/>
        <v>5175</v>
      </c>
    </row>
    <row r="7" spans="1:14" x14ac:dyDescent="0.25">
      <c r="A7" s="76" t="s">
        <v>3</v>
      </c>
      <c r="B7" s="93">
        <v>3628</v>
      </c>
      <c r="C7" s="125">
        <v>3077</v>
      </c>
      <c r="D7" s="26"/>
      <c r="E7" s="119"/>
      <c r="F7" s="26"/>
      <c r="G7" s="122"/>
      <c r="H7" s="83"/>
      <c r="I7" s="119"/>
      <c r="J7" s="26"/>
      <c r="K7" s="119"/>
      <c r="L7" s="26"/>
      <c r="M7" s="30"/>
      <c r="N7" s="31">
        <f t="shared" si="0"/>
        <v>6705</v>
      </c>
    </row>
    <row r="8" spans="1:14" x14ac:dyDescent="0.25">
      <c r="A8" s="76" t="s">
        <v>4</v>
      </c>
      <c r="B8" s="93">
        <v>6309</v>
      </c>
      <c r="C8" s="125">
        <v>5090</v>
      </c>
      <c r="D8" s="26"/>
      <c r="E8" s="119"/>
      <c r="F8" s="26"/>
      <c r="G8" s="122"/>
      <c r="H8" s="115"/>
      <c r="I8" s="119"/>
      <c r="J8" s="26"/>
      <c r="K8" s="119"/>
      <c r="L8" s="26"/>
      <c r="M8" s="30"/>
      <c r="N8" s="31">
        <f t="shared" si="0"/>
        <v>11399</v>
      </c>
    </row>
    <row r="9" spans="1:14" x14ac:dyDescent="0.25">
      <c r="A9" s="76" t="s">
        <v>35</v>
      </c>
      <c r="B9" s="93">
        <v>13362</v>
      </c>
      <c r="C9" s="125">
        <v>9939</v>
      </c>
      <c r="D9" s="73"/>
      <c r="E9" s="119"/>
      <c r="F9" s="26"/>
      <c r="G9" s="122"/>
      <c r="H9" s="83"/>
      <c r="I9" s="119"/>
      <c r="J9" s="26"/>
      <c r="K9" s="119"/>
      <c r="L9" s="26"/>
      <c r="M9" s="30"/>
      <c r="N9" s="31">
        <f t="shared" si="0"/>
        <v>23301</v>
      </c>
    </row>
    <row r="10" spans="1:14" x14ac:dyDescent="0.25">
      <c r="A10" s="76" t="s">
        <v>5</v>
      </c>
      <c r="B10" s="95">
        <v>1550</v>
      </c>
      <c r="C10" s="129"/>
      <c r="D10" s="26"/>
      <c r="E10" s="119"/>
      <c r="F10" s="26"/>
      <c r="G10" s="122"/>
      <c r="H10" s="115"/>
      <c r="I10" s="119"/>
      <c r="J10" s="34"/>
      <c r="K10" s="119"/>
      <c r="L10" s="26"/>
      <c r="M10" s="30"/>
      <c r="N10" s="31">
        <f t="shared" si="0"/>
        <v>1550</v>
      </c>
    </row>
    <row r="11" spans="1:14" x14ac:dyDescent="0.25">
      <c r="A11" s="76" t="s">
        <v>24</v>
      </c>
      <c r="B11" s="93">
        <v>2812</v>
      </c>
      <c r="C11" s="125">
        <v>1983</v>
      </c>
      <c r="D11" s="26"/>
      <c r="E11" s="119"/>
      <c r="F11" s="26"/>
      <c r="G11" s="122"/>
      <c r="H11" s="115"/>
      <c r="I11" s="119"/>
      <c r="J11" s="34"/>
      <c r="K11" s="119"/>
      <c r="L11" s="26"/>
      <c r="M11" s="30"/>
      <c r="N11" s="31">
        <f t="shared" si="0"/>
        <v>4795</v>
      </c>
    </row>
    <row r="12" spans="1:14" x14ac:dyDescent="0.25">
      <c r="A12" s="76" t="s">
        <v>25</v>
      </c>
      <c r="B12" s="93">
        <v>884</v>
      </c>
      <c r="C12" s="125">
        <v>638</v>
      </c>
      <c r="D12" s="26"/>
      <c r="E12" s="119"/>
      <c r="F12" s="34"/>
      <c r="G12" s="122"/>
      <c r="H12" s="115"/>
      <c r="I12" s="119"/>
      <c r="J12" s="34"/>
      <c r="K12" s="119"/>
      <c r="L12" s="26"/>
      <c r="M12" s="30"/>
      <c r="N12" s="31">
        <f t="shared" si="0"/>
        <v>1522</v>
      </c>
    </row>
    <row r="13" spans="1:14" ht="15.75" thickBot="1" x14ac:dyDescent="0.3">
      <c r="A13" s="76" t="s">
        <v>32</v>
      </c>
      <c r="B13" s="93">
        <v>56170</v>
      </c>
      <c r="C13" s="129"/>
      <c r="D13" s="26"/>
      <c r="E13" s="119"/>
      <c r="F13" s="35"/>
      <c r="G13" s="121"/>
      <c r="H13" s="83"/>
      <c r="I13" s="119"/>
      <c r="J13" s="26"/>
      <c r="K13" s="119"/>
      <c r="L13" s="26"/>
      <c r="M13" s="30"/>
      <c r="N13" s="31">
        <f t="shared" si="0"/>
        <v>56170</v>
      </c>
    </row>
    <row r="14" spans="1:14" ht="15.75" thickBot="1" x14ac:dyDescent="0.3">
      <c r="A14" s="77" t="s">
        <v>26</v>
      </c>
      <c r="B14" s="97">
        <f t="shared" ref="B14:M14" si="1">SUM(B3:B13)</f>
        <v>88914</v>
      </c>
      <c r="C14" s="38">
        <f t="shared" si="1"/>
        <v>24074</v>
      </c>
      <c r="D14" s="38">
        <f t="shared" si="1"/>
        <v>0</v>
      </c>
      <c r="E14" s="38">
        <f t="shared" si="1"/>
        <v>0</v>
      </c>
      <c r="F14" s="38">
        <f t="shared" si="1"/>
        <v>0</v>
      </c>
      <c r="G14" s="38">
        <f t="shared" si="1"/>
        <v>0</v>
      </c>
      <c r="H14" s="38">
        <f t="shared" si="1"/>
        <v>0</v>
      </c>
      <c r="I14" s="38">
        <f t="shared" si="1"/>
        <v>0</v>
      </c>
      <c r="J14" s="38">
        <f t="shared" si="1"/>
        <v>0</v>
      </c>
      <c r="K14" s="38">
        <f t="shared" si="1"/>
        <v>0</v>
      </c>
      <c r="L14" s="38">
        <f t="shared" si="1"/>
        <v>0</v>
      </c>
      <c r="M14" s="38">
        <f t="shared" si="1"/>
        <v>0</v>
      </c>
      <c r="N14" s="42">
        <f t="shared" si="0"/>
        <v>112988</v>
      </c>
    </row>
    <row r="15" spans="1:14" x14ac:dyDescent="0.25">
      <c r="A15" s="78" t="s">
        <v>27</v>
      </c>
      <c r="B15" s="89">
        <v>9043</v>
      </c>
      <c r="C15" s="123">
        <v>7429</v>
      </c>
      <c r="D15" s="19"/>
      <c r="E15" s="117"/>
      <c r="F15" s="19"/>
      <c r="G15" s="120"/>
      <c r="H15" s="81"/>
      <c r="I15" s="117"/>
      <c r="J15" s="19"/>
      <c r="K15" s="117"/>
      <c r="L15" s="19"/>
      <c r="M15" s="23"/>
      <c r="N15" s="43">
        <f t="shared" si="0"/>
        <v>16472</v>
      </c>
    </row>
    <row r="16" spans="1:14" x14ac:dyDescent="0.25">
      <c r="A16" s="76" t="s">
        <v>28</v>
      </c>
      <c r="B16" s="93">
        <v>17702</v>
      </c>
      <c r="C16" s="125">
        <v>14872</v>
      </c>
      <c r="D16" s="26"/>
      <c r="E16" s="119"/>
      <c r="F16" s="26"/>
      <c r="G16" s="122"/>
      <c r="H16" s="83"/>
      <c r="I16" s="119"/>
      <c r="J16" s="26"/>
      <c r="K16" s="119"/>
      <c r="L16" s="26"/>
      <c r="M16" s="30"/>
      <c r="N16" s="31">
        <f t="shared" si="0"/>
        <v>32574</v>
      </c>
    </row>
    <row r="17" spans="1:14" x14ac:dyDescent="0.25">
      <c r="A17" s="76" t="s">
        <v>29</v>
      </c>
      <c r="B17" s="93">
        <v>9189</v>
      </c>
      <c r="C17" s="125">
        <v>8417</v>
      </c>
      <c r="D17" s="26"/>
      <c r="E17" s="119"/>
      <c r="F17" s="26"/>
      <c r="G17" s="122"/>
      <c r="H17" s="83"/>
      <c r="I17" s="119"/>
      <c r="J17" s="26"/>
      <c r="K17" s="119"/>
      <c r="L17" s="26"/>
      <c r="M17" s="30"/>
      <c r="N17" s="31">
        <f t="shared" si="0"/>
        <v>17606</v>
      </c>
    </row>
    <row r="18" spans="1:14" ht="15.75" thickBot="1" x14ac:dyDescent="0.3">
      <c r="A18" s="76" t="s">
        <v>7</v>
      </c>
      <c r="B18" s="99">
        <v>70537</v>
      </c>
      <c r="C18" s="126">
        <v>61624</v>
      </c>
      <c r="D18" s="46"/>
      <c r="E18" s="127"/>
      <c r="F18" s="46"/>
      <c r="G18" s="128"/>
      <c r="H18" s="85"/>
      <c r="I18" s="127"/>
      <c r="J18" s="46"/>
      <c r="K18" s="127"/>
      <c r="L18" s="46"/>
      <c r="M18" s="50"/>
      <c r="N18" s="51">
        <f t="shared" si="0"/>
        <v>132161</v>
      </c>
    </row>
    <row r="19" spans="1:14" ht="15.75" thickBot="1" x14ac:dyDescent="0.3">
      <c r="A19" s="79" t="s">
        <v>30</v>
      </c>
      <c r="B19" s="101">
        <f>SUM(B15:B18)</f>
        <v>106471</v>
      </c>
      <c r="C19" s="101">
        <f>SUM(C15:C18)</f>
        <v>92342</v>
      </c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4">
        <f t="shared" si="0"/>
        <v>198813</v>
      </c>
    </row>
    <row r="20" spans="1:14" ht="16.5" thickTop="1" thickBot="1" x14ac:dyDescent="0.3">
      <c r="A20" s="110" t="s">
        <v>31</v>
      </c>
      <c r="B20" s="103">
        <f>B14+B19</f>
        <v>195385</v>
      </c>
      <c r="C20" s="55">
        <f t="shared" ref="C20:M20" si="2">C14+C19</f>
        <v>116416</v>
      </c>
      <c r="D20" s="55">
        <f t="shared" si="2"/>
        <v>0</v>
      </c>
      <c r="E20" s="55">
        <f t="shared" si="2"/>
        <v>0</v>
      </c>
      <c r="F20" s="55">
        <f t="shared" si="2"/>
        <v>0</v>
      </c>
      <c r="G20" s="55">
        <f t="shared" si="2"/>
        <v>0</v>
      </c>
      <c r="H20" s="55">
        <f t="shared" si="2"/>
        <v>0</v>
      </c>
      <c r="I20" s="55">
        <f t="shared" si="2"/>
        <v>0</v>
      </c>
      <c r="J20" s="55">
        <f t="shared" si="2"/>
        <v>0</v>
      </c>
      <c r="K20" s="55">
        <f t="shared" si="2"/>
        <v>0</v>
      </c>
      <c r="L20" s="55">
        <f t="shared" si="2"/>
        <v>0</v>
      </c>
      <c r="M20" s="55">
        <f t="shared" si="2"/>
        <v>0</v>
      </c>
      <c r="N20" s="56">
        <f t="shared" si="0"/>
        <v>311801</v>
      </c>
    </row>
    <row r="21" spans="1:14" x14ac:dyDescent="0.25">
      <c r="A21" s="76" t="s">
        <v>8</v>
      </c>
      <c r="B21" s="93">
        <v>15922</v>
      </c>
      <c r="C21" s="25">
        <v>11381</v>
      </c>
      <c r="D21" s="26"/>
      <c r="E21" s="27"/>
      <c r="F21" s="26"/>
      <c r="G21" s="94"/>
      <c r="H21" s="83"/>
      <c r="I21" s="27"/>
      <c r="J21" s="26"/>
      <c r="K21" s="27"/>
      <c r="L21" s="26"/>
      <c r="M21" s="30"/>
      <c r="N21" s="31">
        <f t="shared" si="0"/>
        <v>27303</v>
      </c>
    </row>
    <row r="22" spans="1:14" ht="15.75" thickBot="1" x14ac:dyDescent="0.3">
      <c r="A22" s="111" t="s">
        <v>9</v>
      </c>
      <c r="B22" s="105">
        <v>11811</v>
      </c>
      <c r="C22" s="106">
        <v>10401</v>
      </c>
      <c r="D22" s="107"/>
      <c r="E22" s="108"/>
      <c r="F22" s="107"/>
      <c r="G22" s="109"/>
      <c r="H22" s="112"/>
      <c r="I22" s="108"/>
      <c r="J22" s="107"/>
      <c r="K22" s="108"/>
      <c r="L22" s="107"/>
      <c r="M22" s="113"/>
      <c r="N22" s="114">
        <f t="shared" si="0"/>
        <v>22212</v>
      </c>
    </row>
    <row r="23" spans="1:14" x14ac:dyDescent="0.25">
      <c r="A23" s="68" t="s">
        <v>36</v>
      </c>
      <c r="B23" s="69">
        <f t="shared" ref="B23:M23" si="3">SUM(B20:B22)</f>
        <v>223118</v>
      </c>
      <c r="C23" s="69">
        <f t="shared" si="3"/>
        <v>138198</v>
      </c>
      <c r="D23" s="69">
        <f t="shared" si="3"/>
        <v>0</v>
      </c>
      <c r="E23" s="69">
        <f t="shared" si="3"/>
        <v>0</v>
      </c>
      <c r="F23" s="69">
        <f t="shared" si="3"/>
        <v>0</v>
      </c>
      <c r="G23" s="69">
        <f t="shared" si="3"/>
        <v>0</v>
      </c>
      <c r="H23" s="69">
        <f t="shared" si="3"/>
        <v>0</v>
      </c>
      <c r="I23" s="69">
        <f t="shared" si="3"/>
        <v>0</v>
      </c>
      <c r="J23" s="69">
        <f t="shared" si="3"/>
        <v>0</v>
      </c>
      <c r="K23" s="69">
        <f t="shared" si="3"/>
        <v>0</v>
      </c>
      <c r="L23" s="69">
        <f t="shared" si="3"/>
        <v>0</v>
      </c>
      <c r="M23" s="69">
        <f t="shared" si="3"/>
        <v>0</v>
      </c>
      <c r="N23" s="67">
        <f t="shared" si="0"/>
        <v>361316</v>
      </c>
    </row>
    <row r="25" spans="1:14" x14ac:dyDescent="0.25">
      <c r="A25" t="s">
        <v>60</v>
      </c>
    </row>
  </sheetData>
  <mergeCells count="1">
    <mergeCell ref="A1:N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workbookViewId="0">
      <selection activeCell="O13" sqref="A13:O13"/>
    </sheetView>
  </sheetViews>
  <sheetFormatPr defaultRowHeight="15" x14ac:dyDescent="0.25"/>
  <cols>
    <col min="1" max="1" width="13.28515625" bestFit="1" customWidth="1"/>
    <col min="14" max="14" width="10.28515625" bestFit="1" customWidth="1"/>
  </cols>
  <sheetData>
    <row r="1" spans="1:14" ht="16.5" thickBot="1" x14ac:dyDescent="0.3">
      <c r="A1" s="132" t="s">
        <v>52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</row>
    <row r="2" spans="1:14" ht="15.75" thickBot="1" x14ac:dyDescent="0.3">
      <c r="A2" s="75" t="s">
        <v>10</v>
      </c>
      <c r="B2" s="87" t="s">
        <v>12</v>
      </c>
      <c r="C2" s="2" t="s">
        <v>13</v>
      </c>
      <c r="D2" s="2" t="s">
        <v>14</v>
      </c>
      <c r="E2" s="2" t="s">
        <v>15</v>
      </c>
      <c r="F2" s="2" t="s">
        <v>16</v>
      </c>
      <c r="G2" s="88" t="s">
        <v>17</v>
      </c>
      <c r="H2" s="80" t="s">
        <v>18</v>
      </c>
      <c r="I2" s="2" t="s">
        <v>19</v>
      </c>
      <c r="J2" s="2" t="s">
        <v>20</v>
      </c>
      <c r="K2" s="2" t="s">
        <v>21</v>
      </c>
      <c r="L2" s="2" t="s">
        <v>22</v>
      </c>
      <c r="M2" s="5" t="s">
        <v>23</v>
      </c>
      <c r="N2" s="6" t="s">
        <v>11</v>
      </c>
    </row>
    <row r="3" spans="1:14" x14ac:dyDescent="0.25">
      <c r="A3" s="76" t="s">
        <v>0</v>
      </c>
      <c r="B3" s="89">
        <v>2897</v>
      </c>
      <c r="C3" s="123">
        <v>636</v>
      </c>
      <c r="D3" s="74">
        <v>1447</v>
      </c>
      <c r="E3" s="117">
        <v>3345</v>
      </c>
      <c r="F3" s="74">
        <v>2978</v>
      </c>
      <c r="G3" s="120">
        <v>1349</v>
      </c>
      <c r="H3" s="116">
        <v>2690</v>
      </c>
      <c r="I3" s="117">
        <v>2725</v>
      </c>
      <c r="J3" s="19">
        <v>5184</v>
      </c>
      <c r="K3" s="117">
        <v>2641</v>
      </c>
      <c r="L3" s="19">
        <v>3094</v>
      </c>
      <c r="M3" s="23">
        <v>1753</v>
      </c>
      <c r="N3" s="24">
        <f t="shared" ref="N3:N24" si="0">SUM(B3:M3)</f>
        <v>30739</v>
      </c>
    </row>
    <row r="4" spans="1:14" x14ac:dyDescent="0.25">
      <c r="A4" s="76" t="s">
        <v>34</v>
      </c>
      <c r="B4" s="91">
        <v>1219</v>
      </c>
      <c r="C4" s="124">
        <v>999</v>
      </c>
      <c r="D4" s="63">
        <v>1431</v>
      </c>
      <c r="E4" s="118">
        <v>4442</v>
      </c>
      <c r="F4" s="63">
        <v>3495</v>
      </c>
      <c r="G4" s="121">
        <v>2102</v>
      </c>
      <c r="H4" s="82">
        <v>3918</v>
      </c>
      <c r="I4" s="118">
        <v>3662</v>
      </c>
      <c r="J4" s="63">
        <v>3059</v>
      </c>
      <c r="K4" s="118">
        <v>4517</v>
      </c>
      <c r="L4" s="63">
        <v>2135</v>
      </c>
      <c r="M4" s="65">
        <v>1363</v>
      </c>
      <c r="N4" s="24">
        <f>SUM(B4:M4)</f>
        <v>32342</v>
      </c>
    </row>
    <row r="5" spans="1:14" x14ac:dyDescent="0.25">
      <c r="A5" s="76" t="s">
        <v>1</v>
      </c>
      <c r="B5" s="93">
        <v>834</v>
      </c>
      <c r="C5" s="125">
        <v>681</v>
      </c>
      <c r="D5" s="26">
        <v>787</v>
      </c>
      <c r="E5" s="119">
        <v>2226</v>
      </c>
      <c r="F5" s="26">
        <v>1633</v>
      </c>
      <c r="G5" s="122">
        <v>1037</v>
      </c>
      <c r="H5" s="83">
        <v>1808</v>
      </c>
      <c r="I5" s="119">
        <v>1682</v>
      </c>
      <c r="J5" s="26">
        <v>1409</v>
      </c>
      <c r="K5" s="119">
        <v>1620</v>
      </c>
      <c r="L5" s="26">
        <v>1530</v>
      </c>
      <c r="M5" s="30">
        <v>1021</v>
      </c>
      <c r="N5" s="31">
        <f t="shared" si="0"/>
        <v>16268</v>
      </c>
    </row>
    <row r="6" spans="1:14" x14ac:dyDescent="0.25">
      <c r="A6" s="76" t="s">
        <v>2</v>
      </c>
      <c r="B6" s="93">
        <v>1631</v>
      </c>
      <c r="C6" s="125">
        <v>2764</v>
      </c>
      <c r="D6" s="26">
        <v>6549</v>
      </c>
      <c r="E6" s="119">
        <v>13389</v>
      </c>
      <c r="F6" s="26">
        <v>6548</v>
      </c>
      <c r="G6" s="122">
        <v>2437</v>
      </c>
      <c r="H6" s="83">
        <v>6548</v>
      </c>
      <c r="I6" s="119">
        <v>3134</v>
      </c>
      <c r="J6" s="34">
        <v>4176</v>
      </c>
      <c r="K6" s="119">
        <v>4349</v>
      </c>
      <c r="L6" s="26">
        <v>4541</v>
      </c>
      <c r="M6" s="30">
        <v>2840</v>
      </c>
      <c r="N6" s="31">
        <f t="shared" si="0"/>
        <v>58906</v>
      </c>
    </row>
    <row r="7" spans="1:14" x14ac:dyDescent="0.25">
      <c r="A7" s="76" t="s">
        <v>3</v>
      </c>
      <c r="B7" s="93">
        <v>3965</v>
      </c>
      <c r="C7" s="125">
        <v>3023</v>
      </c>
      <c r="D7" s="26">
        <v>4256</v>
      </c>
      <c r="E7" s="119">
        <v>14535</v>
      </c>
      <c r="F7" s="26">
        <v>12540</v>
      </c>
      <c r="G7" s="122">
        <v>4872</v>
      </c>
      <c r="H7" s="83">
        <v>11633</v>
      </c>
      <c r="I7" s="119">
        <v>11546</v>
      </c>
      <c r="J7" s="26">
        <v>9938</v>
      </c>
      <c r="K7" s="119">
        <v>14227</v>
      </c>
      <c r="L7" s="26">
        <v>12708</v>
      </c>
      <c r="M7" s="30">
        <v>6377</v>
      </c>
      <c r="N7" s="31">
        <f t="shared" si="0"/>
        <v>109620</v>
      </c>
    </row>
    <row r="8" spans="1:14" x14ac:dyDescent="0.25">
      <c r="A8" s="76" t="s">
        <v>4</v>
      </c>
      <c r="B8" s="93">
        <v>6208</v>
      </c>
      <c r="C8" s="125">
        <v>5868</v>
      </c>
      <c r="D8" s="26">
        <v>5391</v>
      </c>
      <c r="E8" s="119">
        <v>47022</v>
      </c>
      <c r="F8" s="26">
        <v>35595</v>
      </c>
      <c r="G8" s="122">
        <v>20631</v>
      </c>
      <c r="H8" s="115">
        <v>28976</v>
      </c>
      <c r="I8" s="119">
        <v>36018</v>
      </c>
      <c r="J8" s="26">
        <v>30353</v>
      </c>
      <c r="K8" s="119">
        <v>34377</v>
      </c>
      <c r="L8" s="26">
        <v>35027</v>
      </c>
      <c r="M8" s="30">
        <v>20168</v>
      </c>
      <c r="N8" s="31">
        <f t="shared" si="0"/>
        <v>305634</v>
      </c>
    </row>
    <row r="9" spans="1:14" x14ac:dyDescent="0.25">
      <c r="A9" s="76" t="s">
        <v>35</v>
      </c>
      <c r="B9" s="93">
        <v>12791</v>
      </c>
      <c r="C9" s="125">
        <v>8801</v>
      </c>
      <c r="D9" s="73">
        <v>13825</v>
      </c>
      <c r="E9" s="119">
        <v>31217</v>
      </c>
      <c r="F9" s="26">
        <v>24413</v>
      </c>
      <c r="G9" s="122">
        <v>15327</v>
      </c>
      <c r="H9" s="83">
        <v>23205</v>
      </c>
      <c r="I9" s="119">
        <v>24073</v>
      </c>
      <c r="J9" s="26">
        <v>19658</v>
      </c>
      <c r="K9" s="119">
        <v>23068</v>
      </c>
      <c r="L9" s="26">
        <v>22614</v>
      </c>
      <c r="M9" s="30">
        <v>13008</v>
      </c>
      <c r="N9" s="31">
        <f t="shared" si="0"/>
        <v>232000</v>
      </c>
    </row>
    <row r="10" spans="1:14" x14ac:dyDescent="0.25">
      <c r="A10" s="76" t="s">
        <v>5</v>
      </c>
      <c r="B10" s="95">
        <v>1362</v>
      </c>
      <c r="C10" s="125">
        <v>1236</v>
      </c>
      <c r="D10" s="26">
        <v>1387</v>
      </c>
      <c r="E10" s="119">
        <v>2568</v>
      </c>
      <c r="F10" s="26">
        <v>1954</v>
      </c>
      <c r="G10" s="122">
        <v>1292</v>
      </c>
      <c r="H10" s="115">
        <v>1767</v>
      </c>
      <c r="I10" s="119">
        <v>2343</v>
      </c>
      <c r="J10" s="34">
        <v>1839</v>
      </c>
      <c r="K10" s="119">
        <v>2287</v>
      </c>
      <c r="L10" s="26">
        <v>1897</v>
      </c>
      <c r="M10" s="30">
        <v>1583</v>
      </c>
      <c r="N10" s="31">
        <f t="shared" si="0"/>
        <v>21515</v>
      </c>
    </row>
    <row r="11" spans="1:14" x14ac:dyDescent="0.25">
      <c r="A11" s="76" t="s">
        <v>24</v>
      </c>
      <c r="B11" s="93">
        <v>1753</v>
      </c>
      <c r="C11" s="125">
        <v>2028</v>
      </c>
      <c r="D11" s="26">
        <v>3218</v>
      </c>
      <c r="E11" s="119">
        <v>6173</v>
      </c>
      <c r="F11" s="26">
        <v>5522</v>
      </c>
      <c r="G11" s="122">
        <v>3895</v>
      </c>
      <c r="H11" s="115">
        <v>6347</v>
      </c>
      <c r="I11" s="119">
        <v>5751</v>
      </c>
      <c r="J11" s="34">
        <v>5209</v>
      </c>
      <c r="K11" s="119">
        <v>6607</v>
      </c>
      <c r="L11" s="26">
        <v>6620</v>
      </c>
      <c r="M11" s="30">
        <v>4281</v>
      </c>
      <c r="N11" s="31">
        <f t="shared" si="0"/>
        <v>57404</v>
      </c>
    </row>
    <row r="12" spans="1:14" x14ac:dyDescent="0.25">
      <c r="A12" s="76" t="s">
        <v>25</v>
      </c>
      <c r="B12" s="93">
        <v>849</v>
      </c>
      <c r="C12" s="125">
        <v>670</v>
      </c>
      <c r="D12" s="26">
        <v>1268</v>
      </c>
      <c r="E12" s="119">
        <v>2152</v>
      </c>
      <c r="F12" s="34">
        <v>2324</v>
      </c>
      <c r="G12" s="122">
        <v>1147</v>
      </c>
      <c r="H12" s="115">
        <v>2215</v>
      </c>
      <c r="I12" s="119">
        <v>1894</v>
      </c>
      <c r="J12" s="34">
        <v>1636</v>
      </c>
      <c r="K12" s="119">
        <v>2045</v>
      </c>
      <c r="L12" s="26">
        <v>2104</v>
      </c>
      <c r="M12" s="30">
        <v>1328</v>
      </c>
      <c r="N12" s="31">
        <f t="shared" si="0"/>
        <v>19632</v>
      </c>
    </row>
    <row r="13" spans="1:14" x14ac:dyDescent="0.25">
      <c r="A13" s="76" t="s">
        <v>32</v>
      </c>
      <c r="B13" s="93">
        <v>50647</v>
      </c>
      <c r="C13" s="125">
        <v>81701</v>
      </c>
      <c r="D13" s="26">
        <v>92917</v>
      </c>
      <c r="E13" s="119">
        <v>232690</v>
      </c>
      <c r="F13" s="35">
        <v>166686</v>
      </c>
      <c r="G13" s="121">
        <v>94459</v>
      </c>
      <c r="H13" s="83">
        <v>161600</v>
      </c>
      <c r="I13" s="119">
        <v>170414</v>
      </c>
      <c r="J13" s="26">
        <v>149194</v>
      </c>
      <c r="K13" s="119">
        <v>184578</v>
      </c>
      <c r="L13" s="26">
        <v>182573</v>
      </c>
      <c r="M13" s="30">
        <v>110544</v>
      </c>
      <c r="N13" s="31">
        <f t="shared" si="0"/>
        <v>1678003</v>
      </c>
    </row>
    <row r="14" spans="1:14" ht="15.75" thickBot="1" x14ac:dyDescent="0.3">
      <c r="A14" s="76" t="s">
        <v>6</v>
      </c>
      <c r="B14" s="96">
        <v>1628</v>
      </c>
      <c r="C14" s="125">
        <v>1529</v>
      </c>
      <c r="D14" s="26">
        <v>1320</v>
      </c>
      <c r="E14" s="119">
        <v>3254</v>
      </c>
      <c r="F14" s="26">
        <v>2425</v>
      </c>
      <c r="G14" s="121">
        <v>1563</v>
      </c>
      <c r="H14" s="83">
        <v>2608</v>
      </c>
      <c r="I14" s="119">
        <v>2904</v>
      </c>
      <c r="J14" s="34">
        <v>2368</v>
      </c>
      <c r="K14" s="119">
        <v>3596</v>
      </c>
      <c r="L14" s="26">
        <v>2385</v>
      </c>
      <c r="M14" s="30"/>
      <c r="N14" s="31">
        <f t="shared" si="0"/>
        <v>25580</v>
      </c>
    </row>
    <row r="15" spans="1:14" ht="15.75" thickBot="1" x14ac:dyDescent="0.3">
      <c r="A15" s="77" t="s">
        <v>26</v>
      </c>
      <c r="B15" s="97">
        <f>SUM(B3:B14)</f>
        <v>85784</v>
      </c>
      <c r="C15" s="38">
        <f t="shared" ref="C15:M15" si="1">SUM(C3:C14)</f>
        <v>109936</v>
      </c>
      <c r="D15" s="38">
        <f t="shared" si="1"/>
        <v>133796</v>
      </c>
      <c r="E15" s="38">
        <f t="shared" si="1"/>
        <v>363013</v>
      </c>
      <c r="F15" s="38">
        <f t="shared" si="1"/>
        <v>266113</v>
      </c>
      <c r="G15" s="38">
        <f t="shared" si="1"/>
        <v>150111</v>
      </c>
      <c r="H15" s="38">
        <f t="shared" si="1"/>
        <v>253315</v>
      </c>
      <c r="I15" s="38">
        <f t="shared" si="1"/>
        <v>266146</v>
      </c>
      <c r="J15" s="38">
        <f t="shared" si="1"/>
        <v>234023</v>
      </c>
      <c r="K15" s="38">
        <f t="shared" si="1"/>
        <v>283912</v>
      </c>
      <c r="L15" s="38">
        <f t="shared" si="1"/>
        <v>277228</v>
      </c>
      <c r="M15" s="38">
        <f t="shared" si="1"/>
        <v>164266</v>
      </c>
      <c r="N15" s="42">
        <f t="shared" si="0"/>
        <v>2587643</v>
      </c>
    </row>
    <row r="16" spans="1:14" x14ac:dyDescent="0.25">
      <c r="A16" s="78" t="s">
        <v>27</v>
      </c>
      <c r="B16" s="89">
        <v>10562</v>
      </c>
      <c r="C16" s="123">
        <v>8850</v>
      </c>
      <c r="D16" s="19">
        <v>9051</v>
      </c>
      <c r="E16" s="117">
        <v>29559</v>
      </c>
      <c r="F16" s="19">
        <v>18765</v>
      </c>
      <c r="G16" s="120">
        <v>12172</v>
      </c>
      <c r="H16" s="81">
        <v>22523</v>
      </c>
      <c r="I16" s="117">
        <v>25302</v>
      </c>
      <c r="J16" s="19">
        <v>19077</v>
      </c>
      <c r="K16" s="117">
        <v>27064</v>
      </c>
      <c r="L16" s="19">
        <v>21690</v>
      </c>
      <c r="M16" s="23">
        <v>13094</v>
      </c>
      <c r="N16" s="43">
        <f t="shared" si="0"/>
        <v>217709</v>
      </c>
    </row>
    <row r="17" spans="1:14" x14ac:dyDescent="0.25">
      <c r="A17" s="76" t="s">
        <v>28</v>
      </c>
      <c r="B17" s="93">
        <v>18510</v>
      </c>
      <c r="C17" s="125">
        <v>15802</v>
      </c>
      <c r="D17" s="26">
        <v>18299</v>
      </c>
      <c r="E17" s="119">
        <v>63057</v>
      </c>
      <c r="F17" s="26">
        <v>41128</v>
      </c>
      <c r="G17" s="122">
        <v>24593</v>
      </c>
      <c r="H17" s="83">
        <v>50216</v>
      </c>
      <c r="I17" s="119">
        <v>51686</v>
      </c>
      <c r="J17" s="26">
        <v>38029</v>
      </c>
      <c r="K17" s="119">
        <v>53397</v>
      </c>
      <c r="L17" s="26">
        <v>48056</v>
      </c>
      <c r="M17" s="30">
        <v>24720</v>
      </c>
      <c r="N17" s="31">
        <f t="shared" si="0"/>
        <v>447493</v>
      </c>
    </row>
    <row r="18" spans="1:14" x14ac:dyDescent="0.25">
      <c r="A18" s="76" t="s">
        <v>29</v>
      </c>
      <c r="B18" s="93">
        <v>10181</v>
      </c>
      <c r="C18" s="125">
        <v>9198</v>
      </c>
      <c r="D18" s="26">
        <v>6791</v>
      </c>
      <c r="E18" s="119">
        <v>39073</v>
      </c>
      <c r="F18" s="26">
        <v>30126</v>
      </c>
      <c r="G18" s="122">
        <v>16129</v>
      </c>
      <c r="H18" s="83">
        <v>26724</v>
      </c>
      <c r="I18" s="119">
        <v>30424</v>
      </c>
      <c r="J18" s="26">
        <v>24075</v>
      </c>
      <c r="K18" s="119">
        <v>30390</v>
      </c>
      <c r="L18" s="26">
        <v>30399</v>
      </c>
      <c r="M18" s="30">
        <v>16830</v>
      </c>
      <c r="N18" s="31">
        <f t="shared" si="0"/>
        <v>270340</v>
      </c>
    </row>
    <row r="19" spans="1:14" ht="15.75" thickBot="1" x14ac:dyDescent="0.3">
      <c r="A19" s="76" t="s">
        <v>7</v>
      </c>
      <c r="B19" s="99">
        <v>60042</v>
      </c>
      <c r="C19" s="126">
        <v>52938</v>
      </c>
      <c r="D19" s="46">
        <v>57511</v>
      </c>
      <c r="E19" s="127">
        <v>142037</v>
      </c>
      <c r="F19" s="46">
        <v>115691</v>
      </c>
      <c r="G19" s="128">
        <v>66052</v>
      </c>
      <c r="H19" s="85">
        <v>132759</v>
      </c>
      <c r="I19" s="127">
        <v>129070</v>
      </c>
      <c r="J19" s="46">
        <v>111056</v>
      </c>
      <c r="K19" s="127">
        <v>134685</v>
      </c>
      <c r="L19" s="46">
        <v>134923</v>
      </c>
      <c r="M19" s="50">
        <v>87596</v>
      </c>
      <c r="N19" s="51">
        <f t="shared" si="0"/>
        <v>1224360</v>
      </c>
    </row>
    <row r="20" spans="1:14" ht="15.75" thickBot="1" x14ac:dyDescent="0.3">
      <c r="A20" s="79" t="s">
        <v>30</v>
      </c>
      <c r="B20" s="101">
        <f t="shared" ref="B20:M20" si="2">SUM(B16:B19)</f>
        <v>99295</v>
      </c>
      <c r="C20" s="52">
        <f t="shared" si="2"/>
        <v>86788</v>
      </c>
      <c r="D20" s="52">
        <f t="shared" si="2"/>
        <v>91652</v>
      </c>
      <c r="E20" s="52">
        <f t="shared" si="2"/>
        <v>273726</v>
      </c>
      <c r="F20" s="52">
        <f t="shared" si="2"/>
        <v>205710</v>
      </c>
      <c r="G20" s="52">
        <f t="shared" si="2"/>
        <v>118946</v>
      </c>
      <c r="H20" s="52">
        <f t="shared" si="2"/>
        <v>232222</v>
      </c>
      <c r="I20" s="52">
        <f t="shared" si="2"/>
        <v>236482</v>
      </c>
      <c r="J20" s="52">
        <f t="shared" si="2"/>
        <v>192237</v>
      </c>
      <c r="K20" s="52">
        <f t="shared" si="2"/>
        <v>245536</v>
      </c>
      <c r="L20" s="52">
        <f t="shared" si="2"/>
        <v>235068</v>
      </c>
      <c r="M20" s="52">
        <f t="shared" si="2"/>
        <v>142240</v>
      </c>
      <c r="N20" s="54">
        <f t="shared" si="0"/>
        <v>2159902</v>
      </c>
    </row>
    <row r="21" spans="1:14" ht="16.5" thickTop="1" thickBot="1" x14ac:dyDescent="0.3">
      <c r="A21" s="110" t="s">
        <v>31</v>
      </c>
      <c r="B21" s="103">
        <f>B15+B20</f>
        <v>185079</v>
      </c>
      <c r="C21" s="55">
        <f t="shared" ref="C21:M21" si="3">C15+C20</f>
        <v>196724</v>
      </c>
      <c r="D21" s="55">
        <f t="shared" si="3"/>
        <v>225448</v>
      </c>
      <c r="E21" s="55">
        <f t="shared" si="3"/>
        <v>636739</v>
      </c>
      <c r="F21" s="55">
        <f t="shared" si="3"/>
        <v>471823</v>
      </c>
      <c r="G21" s="55">
        <f t="shared" si="3"/>
        <v>269057</v>
      </c>
      <c r="H21" s="55">
        <f t="shared" si="3"/>
        <v>485537</v>
      </c>
      <c r="I21" s="55">
        <f t="shared" si="3"/>
        <v>502628</v>
      </c>
      <c r="J21" s="55">
        <f t="shared" si="3"/>
        <v>426260</v>
      </c>
      <c r="K21" s="55">
        <f t="shared" si="3"/>
        <v>529448</v>
      </c>
      <c r="L21" s="55">
        <f t="shared" si="3"/>
        <v>512296</v>
      </c>
      <c r="M21" s="55">
        <f t="shared" si="3"/>
        <v>306506</v>
      </c>
      <c r="N21" s="56">
        <f t="shared" si="0"/>
        <v>4747545</v>
      </c>
    </row>
    <row r="22" spans="1:14" x14ac:dyDescent="0.25">
      <c r="A22" s="76" t="s">
        <v>8</v>
      </c>
      <c r="B22" s="93">
        <v>14958</v>
      </c>
      <c r="C22" s="25">
        <v>13171</v>
      </c>
      <c r="D22" s="26">
        <v>16397</v>
      </c>
      <c r="E22" s="27">
        <v>53874</v>
      </c>
      <c r="F22" s="26">
        <v>38519</v>
      </c>
      <c r="G22" s="94">
        <v>22322</v>
      </c>
      <c r="H22" s="83">
        <v>39929</v>
      </c>
      <c r="I22" s="27">
        <v>39038</v>
      </c>
      <c r="J22" s="26">
        <v>33022</v>
      </c>
      <c r="K22" s="27">
        <v>42242</v>
      </c>
      <c r="L22" s="26">
        <v>39606</v>
      </c>
      <c r="M22" s="30">
        <v>24602</v>
      </c>
      <c r="N22" s="31">
        <f t="shared" si="0"/>
        <v>377680</v>
      </c>
    </row>
    <row r="23" spans="1:14" ht="15.75" thickBot="1" x14ac:dyDescent="0.3">
      <c r="A23" s="111" t="s">
        <v>9</v>
      </c>
      <c r="B23" s="105">
        <v>10754</v>
      </c>
      <c r="C23" s="106">
        <v>13351</v>
      </c>
      <c r="D23" s="107">
        <v>9653</v>
      </c>
      <c r="E23" s="108">
        <v>32065</v>
      </c>
      <c r="F23" s="107">
        <v>26013</v>
      </c>
      <c r="G23" s="109">
        <v>15322</v>
      </c>
      <c r="H23" s="112">
        <v>26544</v>
      </c>
      <c r="I23" s="108">
        <v>27690</v>
      </c>
      <c r="J23" s="107">
        <v>23562</v>
      </c>
      <c r="K23" s="108">
        <v>30624</v>
      </c>
      <c r="L23" s="107">
        <v>28103</v>
      </c>
      <c r="M23" s="113">
        <v>18414</v>
      </c>
      <c r="N23" s="114">
        <f t="shared" si="0"/>
        <v>262095</v>
      </c>
    </row>
    <row r="24" spans="1:14" x14ac:dyDescent="0.25">
      <c r="A24" s="68" t="s">
        <v>36</v>
      </c>
      <c r="B24" s="69">
        <f t="shared" ref="B24:M24" si="4">SUM(B21:B23)</f>
        <v>210791</v>
      </c>
      <c r="C24" s="69">
        <f t="shared" si="4"/>
        <v>223246</v>
      </c>
      <c r="D24" s="69">
        <f t="shared" si="4"/>
        <v>251498</v>
      </c>
      <c r="E24" s="69">
        <f t="shared" si="4"/>
        <v>722678</v>
      </c>
      <c r="F24" s="69">
        <f t="shared" si="4"/>
        <v>536355</v>
      </c>
      <c r="G24" s="69">
        <f t="shared" si="4"/>
        <v>306701</v>
      </c>
      <c r="H24" s="69">
        <f t="shared" si="4"/>
        <v>552010</v>
      </c>
      <c r="I24" s="69">
        <f t="shared" si="4"/>
        <v>569356</v>
      </c>
      <c r="J24" s="69">
        <f t="shared" si="4"/>
        <v>482844</v>
      </c>
      <c r="K24" s="69">
        <f t="shared" si="4"/>
        <v>602314</v>
      </c>
      <c r="L24" s="69">
        <f t="shared" si="4"/>
        <v>580005</v>
      </c>
      <c r="M24" s="69">
        <f t="shared" si="4"/>
        <v>349522</v>
      </c>
      <c r="N24" s="67">
        <f t="shared" si="0"/>
        <v>5387320</v>
      </c>
    </row>
    <row r="26" spans="1:14" x14ac:dyDescent="0.25">
      <c r="A26" t="s">
        <v>53</v>
      </c>
    </row>
    <row r="27" spans="1:14" x14ac:dyDescent="0.25">
      <c r="A27" t="s">
        <v>54</v>
      </c>
    </row>
    <row r="28" spans="1:14" x14ac:dyDescent="0.25">
      <c r="A28" t="s">
        <v>55</v>
      </c>
    </row>
    <row r="29" spans="1:14" x14ac:dyDescent="0.25">
      <c r="A29" t="s">
        <v>56</v>
      </c>
    </row>
    <row r="30" spans="1:14" x14ac:dyDescent="0.25">
      <c r="A30" t="s">
        <v>57</v>
      </c>
    </row>
    <row r="31" spans="1:14" x14ac:dyDescent="0.25">
      <c r="A31" t="s">
        <v>58</v>
      </c>
    </row>
  </sheetData>
  <mergeCells count="1">
    <mergeCell ref="A1:N1"/>
  </mergeCells>
  <pageMargins left="0.7" right="0.7" top="0.75" bottom="0.75" header="0.3" footer="0.3"/>
  <pageSetup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workbookViewId="0">
      <selection activeCell="G12" sqref="G12"/>
    </sheetView>
  </sheetViews>
  <sheetFormatPr defaultRowHeight="15" x14ac:dyDescent="0.25"/>
  <cols>
    <col min="1" max="1" width="12.7109375" customWidth="1"/>
    <col min="2" max="7" width="9.140625" customWidth="1"/>
    <col min="8" max="12" width="11.5703125" bestFit="1" customWidth="1"/>
    <col min="13" max="13" width="9.28515625" bestFit="1" customWidth="1"/>
    <col min="14" max="14" width="12.85546875" bestFit="1" customWidth="1"/>
  </cols>
  <sheetData>
    <row r="1" spans="1:14" ht="16.5" thickBot="1" x14ac:dyDescent="0.3">
      <c r="A1" s="132" t="s">
        <v>33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</row>
    <row r="2" spans="1:14" s="7" customFormat="1" ht="13.5" thickBot="1" x14ac:dyDescent="0.25">
      <c r="A2" s="75" t="s">
        <v>10</v>
      </c>
      <c r="B2" s="87" t="s">
        <v>12</v>
      </c>
      <c r="C2" s="2" t="s">
        <v>13</v>
      </c>
      <c r="D2" s="2" t="s">
        <v>14</v>
      </c>
      <c r="E2" s="2" t="s">
        <v>15</v>
      </c>
      <c r="F2" s="2" t="s">
        <v>16</v>
      </c>
      <c r="G2" s="88" t="s">
        <v>17</v>
      </c>
      <c r="H2" s="80" t="s">
        <v>18</v>
      </c>
      <c r="I2" s="2" t="s">
        <v>19</v>
      </c>
      <c r="J2" s="2" t="s">
        <v>20</v>
      </c>
      <c r="K2" s="2" t="s">
        <v>21</v>
      </c>
      <c r="L2" s="2" t="s">
        <v>22</v>
      </c>
      <c r="M2" s="5" t="s">
        <v>23</v>
      </c>
      <c r="N2" s="6" t="s">
        <v>11</v>
      </c>
    </row>
    <row r="3" spans="1:14" x14ac:dyDescent="0.25">
      <c r="A3" s="76" t="s">
        <v>0</v>
      </c>
      <c r="B3" s="89">
        <v>2925</v>
      </c>
      <c r="C3" s="18">
        <v>1133</v>
      </c>
      <c r="D3" s="19">
        <v>634</v>
      </c>
      <c r="E3" s="20">
        <v>3311</v>
      </c>
      <c r="F3" s="19">
        <v>3007</v>
      </c>
      <c r="G3" s="90">
        <v>1784</v>
      </c>
      <c r="H3" s="81">
        <v>2991</v>
      </c>
      <c r="I3" s="20">
        <v>3355</v>
      </c>
      <c r="J3" s="19">
        <v>2844</v>
      </c>
      <c r="K3" s="71">
        <v>3603</v>
      </c>
      <c r="L3" s="19">
        <v>3348</v>
      </c>
      <c r="M3" s="23">
        <v>1986</v>
      </c>
      <c r="N3" s="24">
        <f t="shared" ref="N3:N15" si="0">SUM(B3:M3)</f>
        <v>30921</v>
      </c>
    </row>
    <row r="4" spans="1:14" x14ac:dyDescent="0.25">
      <c r="A4" s="76" t="s">
        <v>34</v>
      </c>
      <c r="B4" s="91">
        <v>1246</v>
      </c>
      <c r="C4" s="62">
        <v>1227</v>
      </c>
      <c r="D4" s="63">
        <v>1629</v>
      </c>
      <c r="E4" s="64">
        <v>4979</v>
      </c>
      <c r="F4" s="63">
        <v>3720</v>
      </c>
      <c r="G4" s="92">
        <v>1978</v>
      </c>
      <c r="H4" s="82">
        <v>3898</v>
      </c>
      <c r="I4" s="64">
        <v>3990</v>
      </c>
      <c r="J4" s="63">
        <v>3139</v>
      </c>
      <c r="K4" s="64">
        <v>4335</v>
      </c>
      <c r="L4" s="63">
        <v>3955</v>
      </c>
      <c r="M4" s="65">
        <v>2305</v>
      </c>
      <c r="N4" s="24">
        <f>SUM(B4:M4)</f>
        <v>36401</v>
      </c>
    </row>
    <row r="5" spans="1:14" x14ac:dyDescent="0.25">
      <c r="A5" s="76" t="s">
        <v>1</v>
      </c>
      <c r="B5" s="93">
        <v>812</v>
      </c>
      <c r="C5" s="25">
        <v>621</v>
      </c>
      <c r="D5" s="26">
        <v>794</v>
      </c>
      <c r="E5" s="27">
        <v>2239</v>
      </c>
      <c r="F5" s="26">
        <v>1919</v>
      </c>
      <c r="G5" s="94">
        <v>1036</v>
      </c>
      <c r="H5" s="83">
        <v>1913</v>
      </c>
      <c r="I5" s="27">
        <v>1901</v>
      </c>
      <c r="J5" s="26">
        <v>1514</v>
      </c>
      <c r="K5" s="27">
        <v>1581</v>
      </c>
      <c r="L5" s="26">
        <v>1645</v>
      </c>
      <c r="M5" s="30">
        <v>999</v>
      </c>
      <c r="N5" s="31">
        <f t="shared" si="0"/>
        <v>16974</v>
      </c>
    </row>
    <row r="6" spans="1:14" x14ac:dyDescent="0.25">
      <c r="A6" s="76" t="s">
        <v>2</v>
      </c>
      <c r="B6" s="93">
        <v>2125</v>
      </c>
      <c r="C6" s="25">
        <v>2120</v>
      </c>
      <c r="D6" s="26">
        <v>2703</v>
      </c>
      <c r="E6" s="27">
        <v>5897</v>
      </c>
      <c r="F6" s="26">
        <v>4457</v>
      </c>
      <c r="G6" s="94">
        <v>4467</v>
      </c>
      <c r="H6" s="83">
        <v>5911</v>
      </c>
      <c r="I6" s="27">
        <v>7410</v>
      </c>
      <c r="J6" s="34">
        <v>10304</v>
      </c>
      <c r="K6" s="27">
        <v>6032</v>
      </c>
      <c r="L6" s="26">
        <v>9957</v>
      </c>
      <c r="M6" s="30">
        <v>20213</v>
      </c>
      <c r="N6" s="31">
        <f t="shared" si="0"/>
        <v>81596</v>
      </c>
    </row>
    <row r="7" spans="1:14" x14ac:dyDescent="0.25">
      <c r="A7" s="76" t="s">
        <v>3</v>
      </c>
      <c r="B7" s="93">
        <v>3650</v>
      </c>
      <c r="C7" s="25">
        <v>2761</v>
      </c>
      <c r="D7" s="26">
        <v>4075</v>
      </c>
      <c r="E7" s="27">
        <v>13205</v>
      </c>
      <c r="F7" s="26">
        <v>11102</v>
      </c>
      <c r="G7" s="94">
        <v>4692</v>
      </c>
      <c r="H7" s="83">
        <v>10464</v>
      </c>
      <c r="I7" s="27">
        <v>12111</v>
      </c>
      <c r="J7" s="26">
        <v>9987</v>
      </c>
      <c r="K7" s="27">
        <v>12682</v>
      </c>
      <c r="L7" s="26">
        <v>13054</v>
      </c>
      <c r="M7" s="30">
        <v>6561</v>
      </c>
      <c r="N7" s="31">
        <f t="shared" si="0"/>
        <v>104344</v>
      </c>
    </row>
    <row r="8" spans="1:14" x14ac:dyDescent="0.25">
      <c r="A8" s="76" t="s">
        <v>4</v>
      </c>
      <c r="B8" s="93">
        <v>5563</v>
      </c>
      <c r="C8" s="25">
        <v>5103</v>
      </c>
      <c r="D8" s="26">
        <v>9636</v>
      </c>
      <c r="E8" s="27">
        <v>47461</v>
      </c>
      <c r="F8" s="26">
        <v>37473</v>
      </c>
      <c r="G8" s="94">
        <v>23159</v>
      </c>
      <c r="H8" s="83">
        <v>28899</v>
      </c>
      <c r="I8" s="27">
        <v>37464</v>
      </c>
      <c r="J8" s="26">
        <v>33648</v>
      </c>
      <c r="K8" s="27">
        <v>33238</v>
      </c>
      <c r="L8" s="26">
        <v>38604</v>
      </c>
      <c r="M8" s="30">
        <v>20802</v>
      </c>
      <c r="N8" s="31">
        <f t="shared" si="0"/>
        <v>321050</v>
      </c>
    </row>
    <row r="9" spans="1:14" x14ac:dyDescent="0.25">
      <c r="A9" s="76" t="s">
        <v>35</v>
      </c>
      <c r="B9" s="93">
        <v>12435</v>
      </c>
      <c r="C9" s="25">
        <v>9166</v>
      </c>
      <c r="D9" s="26">
        <v>12965</v>
      </c>
      <c r="E9" s="27">
        <v>32400</v>
      </c>
      <c r="F9" s="26">
        <v>25333</v>
      </c>
      <c r="G9" s="94">
        <v>15064</v>
      </c>
      <c r="H9" s="83">
        <v>23936</v>
      </c>
      <c r="I9" s="27">
        <v>25277</v>
      </c>
      <c r="J9" s="26">
        <v>20947</v>
      </c>
      <c r="K9" s="72">
        <v>27549</v>
      </c>
      <c r="L9" s="26">
        <v>24162</v>
      </c>
      <c r="M9" s="30">
        <v>14745</v>
      </c>
      <c r="N9" s="31">
        <f t="shared" si="0"/>
        <v>243979</v>
      </c>
    </row>
    <row r="10" spans="1:14" x14ac:dyDescent="0.25">
      <c r="A10" s="76" t="s">
        <v>5</v>
      </c>
      <c r="B10" s="95">
        <v>2260</v>
      </c>
      <c r="C10" s="25">
        <v>1272</v>
      </c>
      <c r="D10" s="26">
        <v>1168</v>
      </c>
      <c r="E10" s="27">
        <v>2590</v>
      </c>
      <c r="F10" s="26">
        <v>1871</v>
      </c>
      <c r="G10" s="94">
        <v>1697</v>
      </c>
      <c r="H10" s="83">
        <v>1802</v>
      </c>
      <c r="I10" s="27">
        <v>2122</v>
      </c>
      <c r="J10" s="34">
        <v>2428</v>
      </c>
      <c r="K10" s="27">
        <v>2444</v>
      </c>
      <c r="L10" s="26">
        <v>2172</v>
      </c>
      <c r="M10" s="30">
        <v>1437</v>
      </c>
      <c r="N10" s="31">
        <f t="shared" si="0"/>
        <v>23263</v>
      </c>
    </row>
    <row r="11" spans="1:14" x14ac:dyDescent="0.25">
      <c r="A11" s="76" t="s">
        <v>24</v>
      </c>
      <c r="B11" s="93">
        <v>1888</v>
      </c>
      <c r="C11" s="25">
        <v>996</v>
      </c>
      <c r="D11" s="26">
        <v>2298</v>
      </c>
      <c r="E11" s="27">
        <v>6845</v>
      </c>
      <c r="F11" s="26">
        <v>5966</v>
      </c>
      <c r="G11" s="94">
        <v>3782</v>
      </c>
      <c r="H11" s="83">
        <v>5567</v>
      </c>
      <c r="I11" s="27">
        <v>5283</v>
      </c>
      <c r="J11" s="34">
        <v>4799</v>
      </c>
      <c r="K11" s="27">
        <v>5913</v>
      </c>
      <c r="L11" s="26">
        <v>5581</v>
      </c>
      <c r="M11" s="30">
        <v>3546</v>
      </c>
      <c r="N11" s="31">
        <f t="shared" si="0"/>
        <v>52464</v>
      </c>
    </row>
    <row r="12" spans="1:14" x14ac:dyDescent="0.25">
      <c r="A12" s="76" t="s">
        <v>25</v>
      </c>
      <c r="B12" s="93">
        <v>841</v>
      </c>
      <c r="C12" s="25">
        <v>884</v>
      </c>
      <c r="D12" s="26">
        <v>1094</v>
      </c>
      <c r="E12" s="27">
        <v>2589</v>
      </c>
      <c r="F12" s="34">
        <v>2310</v>
      </c>
      <c r="G12" s="94">
        <v>1357</v>
      </c>
      <c r="H12" s="83">
        <v>2054</v>
      </c>
      <c r="I12" s="27">
        <v>1764</v>
      </c>
      <c r="J12" s="34">
        <v>1821</v>
      </c>
      <c r="K12" s="27">
        <v>2044</v>
      </c>
      <c r="L12" s="26">
        <v>2151</v>
      </c>
      <c r="M12" s="30">
        <v>1291</v>
      </c>
      <c r="N12" s="31">
        <f t="shared" si="0"/>
        <v>20200</v>
      </c>
    </row>
    <row r="13" spans="1:14" x14ac:dyDescent="0.25">
      <c r="A13" s="76" t="s">
        <v>32</v>
      </c>
      <c r="B13" s="93"/>
      <c r="C13" s="25"/>
      <c r="D13" s="26">
        <v>26608</v>
      </c>
      <c r="E13" s="27">
        <v>118248</v>
      </c>
      <c r="F13" s="35">
        <v>84779</v>
      </c>
      <c r="G13" s="92">
        <v>46614</v>
      </c>
      <c r="H13" s="83">
        <v>81875</v>
      </c>
      <c r="I13" s="27">
        <v>93006</v>
      </c>
      <c r="J13" s="26">
        <v>77402</v>
      </c>
      <c r="K13" s="27">
        <v>87639</v>
      </c>
      <c r="L13" s="26">
        <v>98319</v>
      </c>
      <c r="M13" s="30">
        <v>61759</v>
      </c>
      <c r="N13" s="31">
        <f t="shared" si="0"/>
        <v>776249</v>
      </c>
    </row>
    <row r="14" spans="1:14" ht="15.75" thickBot="1" x14ac:dyDescent="0.3">
      <c r="A14" s="76" t="s">
        <v>6</v>
      </c>
      <c r="B14" s="96">
        <v>1929</v>
      </c>
      <c r="C14" s="25">
        <v>1344</v>
      </c>
      <c r="D14" s="26">
        <v>1375</v>
      </c>
      <c r="E14" s="27">
        <v>3590</v>
      </c>
      <c r="F14" s="26">
        <v>2242</v>
      </c>
      <c r="G14" s="92">
        <v>1433</v>
      </c>
      <c r="H14" s="83">
        <v>2657</v>
      </c>
      <c r="I14" s="27">
        <v>3759</v>
      </c>
      <c r="J14" s="34">
        <v>1370</v>
      </c>
      <c r="K14" s="72">
        <v>3251</v>
      </c>
      <c r="L14" s="26">
        <v>2617</v>
      </c>
      <c r="M14" s="30">
        <v>1892</v>
      </c>
      <c r="N14" s="31">
        <f t="shared" si="0"/>
        <v>27459</v>
      </c>
    </row>
    <row r="15" spans="1:14" ht="15.75" thickBot="1" x14ac:dyDescent="0.3">
      <c r="A15" s="77" t="s">
        <v>26</v>
      </c>
      <c r="B15" s="97">
        <f t="shared" ref="B15:M15" si="1">SUM(B3:B14)</f>
        <v>35674</v>
      </c>
      <c r="C15" s="38">
        <f t="shared" si="1"/>
        <v>26627</v>
      </c>
      <c r="D15" s="38">
        <f t="shared" si="1"/>
        <v>64979</v>
      </c>
      <c r="E15" s="38">
        <f t="shared" si="1"/>
        <v>243354</v>
      </c>
      <c r="F15" s="38">
        <f t="shared" si="1"/>
        <v>184179</v>
      </c>
      <c r="G15" s="98">
        <f t="shared" si="1"/>
        <v>107063</v>
      </c>
      <c r="H15" s="84">
        <f t="shared" si="1"/>
        <v>171967</v>
      </c>
      <c r="I15" s="38">
        <f t="shared" si="1"/>
        <v>197442</v>
      </c>
      <c r="J15" s="38">
        <f t="shared" si="1"/>
        <v>170203</v>
      </c>
      <c r="K15" s="38">
        <f t="shared" si="1"/>
        <v>190311</v>
      </c>
      <c r="L15" s="38">
        <f t="shared" si="1"/>
        <v>205565</v>
      </c>
      <c r="M15" s="41">
        <f t="shared" si="1"/>
        <v>137536</v>
      </c>
      <c r="N15" s="42">
        <f t="shared" si="0"/>
        <v>1734900</v>
      </c>
    </row>
    <row r="16" spans="1:14" x14ac:dyDescent="0.25">
      <c r="A16" s="78" t="s">
        <v>27</v>
      </c>
      <c r="B16" s="89">
        <v>14176</v>
      </c>
      <c r="C16" s="18">
        <v>12298</v>
      </c>
      <c r="D16" s="19">
        <v>10085</v>
      </c>
      <c r="E16" s="20">
        <v>29851</v>
      </c>
      <c r="F16" s="19">
        <v>25692</v>
      </c>
      <c r="G16" s="90">
        <v>1037</v>
      </c>
      <c r="H16" s="81">
        <v>26981</v>
      </c>
      <c r="I16" s="20">
        <v>29372</v>
      </c>
      <c r="J16" s="19">
        <v>26272</v>
      </c>
      <c r="K16" s="20">
        <v>29870</v>
      </c>
      <c r="L16" s="19">
        <v>29526</v>
      </c>
      <c r="M16" s="23">
        <v>14444</v>
      </c>
      <c r="N16" s="43">
        <f t="shared" ref="N16:N24" si="2">SUM(B16:M16)</f>
        <v>249604</v>
      </c>
    </row>
    <row r="17" spans="1:15" x14ac:dyDescent="0.25">
      <c r="A17" s="76" t="s">
        <v>28</v>
      </c>
      <c r="B17" s="93">
        <v>19429</v>
      </c>
      <c r="C17" s="25">
        <v>15846</v>
      </c>
      <c r="D17" s="26">
        <v>21779</v>
      </c>
      <c r="E17" s="27">
        <v>63753</v>
      </c>
      <c r="F17" s="26">
        <v>51683</v>
      </c>
      <c r="G17" s="94">
        <v>18561</v>
      </c>
      <c r="H17" s="83">
        <v>51887</v>
      </c>
      <c r="I17" s="27">
        <v>59200</v>
      </c>
      <c r="J17" s="26">
        <v>50892</v>
      </c>
      <c r="K17" s="27">
        <v>58487</v>
      </c>
      <c r="L17" s="26">
        <v>55860</v>
      </c>
      <c r="M17" s="30">
        <v>26690</v>
      </c>
      <c r="N17" s="31">
        <f t="shared" si="2"/>
        <v>494067</v>
      </c>
    </row>
    <row r="18" spans="1:15" x14ac:dyDescent="0.25">
      <c r="A18" s="76" t="s">
        <v>29</v>
      </c>
      <c r="B18" s="93">
        <v>13863</v>
      </c>
      <c r="C18" s="25">
        <v>12356</v>
      </c>
      <c r="D18" s="26">
        <v>12514</v>
      </c>
      <c r="E18" s="27">
        <v>47898</v>
      </c>
      <c r="F18" s="26">
        <v>37937</v>
      </c>
      <c r="G18" s="94">
        <v>20451</v>
      </c>
      <c r="H18" s="83">
        <v>33814</v>
      </c>
      <c r="I18" s="27">
        <v>40689</v>
      </c>
      <c r="J18" s="26">
        <v>32216</v>
      </c>
      <c r="K18" s="27">
        <v>38816</v>
      </c>
      <c r="L18" s="26">
        <v>40912</v>
      </c>
      <c r="M18" s="30">
        <v>21486</v>
      </c>
      <c r="N18" s="31">
        <f t="shared" si="2"/>
        <v>352952</v>
      </c>
    </row>
    <row r="19" spans="1:15" ht="15.75" thickBot="1" x14ac:dyDescent="0.3">
      <c r="A19" s="76" t="s">
        <v>7</v>
      </c>
      <c r="B19" s="99">
        <v>75612</v>
      </c>
      <c r="C19" s="45">
        <v>63843</v>
      </c>
      <c r="D19" s="46">
        <v>67453</v>
      </c>
      <c r="E19" s="47">
        <v>169910</v>
      </c>
      <c r="F19" s="46">
        <v>119805</v>
      </c>
      <c r="G19" s="100">
        <v>44723</v>
      </c>
      <c r="H19" s="85">
        <v>128494</v>
      </c>
      <c r="I19" s="47">
        <v>121892</v>
      </c>
      <c r="J19" s="46">
        <v>115325</v>
      </c>
      <c r="K19" s="47">
        <v>141428</v>
      </c>
      <c r="L19" s="46">
        <v>127170</v>
      </c>
      <c r="M19" s="50">
        <v>74593</v>
      </c>
      <c r="N19" s="51">
        <f t="shared" si="2"/>
        <v>1250248</v>
      </c>
    </row>
    <row r="20" spans="1:15" ht="15.75" thickBot="1" x14ac:dyDescent="0.3">
      <c r="A20" s="79" t="s">
        <v>30</v>
      </c>
      <c r="B20" s="101">
        <f t="shared" ref="B20:M20" si="3">SUM(B16:B19)</f>
        <v>123080</v>
      </c>
      <c r="C20" s="52">
        <f t="shared" si="3"/>
        <v>104343</v>
      </c>
      <c r="D20" s="52">
        <f t="shared" si="3"/>
        <v>111831</v>
      </c>
      <c r="E20" s="52">
        <f t="shared" si="3"/>
        <v>311412</v>
      </c>
      <c r="F20" s="52">
        <f t="shared" si="3"/>
        <v>235117</v>
      </c>
      <c r="G20" s="102">
        <f t="shared" si="3"/>
        <v>84772</v>
      </c>
      <c r="H20" s="57">
        <f t="shared" si="3"/>
        <v>241176</v>
      </c>
      <c r="I20" s="52">
        <f t="shared" si="3"/>
        <v>251153</v>
      </c>
      <c r="J20" s="52">
        <f t="shared" si="3"/>
        <v>224705</v>
      </c>
      <c r="K20" s="52">
        <f t="shared" si="3"/>
        <v>268601</v>
      </c>
      <c r="L20" s="52">
        <f t="shared" si="3"/>
        <v>253468</v>
      </c>
      <c r="M20" s="52">
        <f t="shared" si="3"/>
        <v>137213</v>
      </c>
      <c r="N20" s="54">
        <f t="shared" si="2"/>
        <v>2346871</v>
      </c>
    </row>
    <row r="21" spans="1:15" ht="16.5" thickTop="1" thickBot="1" x14ac:dyDescent="0.3">
      <c r="A21" s="110" t="s">
        <v>31</v>
      </c>
      <c r="B21" s="103">
        <f t="shared" ref="B21:M21" si="4">SUM(B15+B20)</f>
        <v>158754</v>
      </c>
      <c r="C21" s="55">
        <f t="shared" si="4"/>
        <v>130970</v>
      </c>
      <c r="D21" s="55">
        <f t="shared" si="4"/>
        <v>176810</v>
      </c>
      <c r="E21" s="55">
        <f t="shared" si="4"/>
        <v>554766</v>
      </c>
      <c r="F21" s="55">
        <f t="shared" si="4"/>
        <v>419296</v>
      </c>
      <c r="G21" s="104">
        <f t="shared" si="4"/>
        <v>191835</v>
      </c>
      <c r="H21" s="86">
        <f t="shared" si="4"/>
        <v>413143</v>
      </c>
      <c r="I21" s="55">
        <f t="shared" si="4"/>
        <v>448595</v>
      </c>
      <c r="J21" s="55">
        <f t="shared" si="4"/>
        <v>394908</v>
      </c>
      <c r="K21" s="55">
        <f t="shared" si="4"/>
        <v>458912</v>
      </c>
      <c r="L21" s="55">
        <f t="shared" si="4"/>
        <v>459033</v>
      </c>
      <c r="M21" s="55">
        <f t="shared" si="4"/>
        <v>274749</v>
      </c>
      <c r="N21" s="56">
        <f t="shared" si="2"/>
        <v>4081771</v>
      </c>
    </row>
    <row r="22" spans="1:15" x14ac:dyDescent="0.25">
      <c r="A22" s="76" t="s">
        <v>8</v>
      </c>
      <c r="B22" s="93">
        <v>13844</v>
      </c>
      <c r="C22" s="25">
        <v>12484</v>
      </c>
      <c r="D22" s="26">
        <v>15943</v>
      </c>
      <c r="E22" s="27">
        <v>46268</v>
      </c>
      <c r="F22" s="26">
        <v>33380</v>
      </c>
      <c r="G22" s="94">
        <v>20919</v>
      </c>
      <c r="H22" s="83">
        <v>34566</v>
      </c>
      <c r="I22" s="27">
        <v>34823</v>
      </c>
      <c r="J22" s="26">
        <v>29778</v>
      </c>
      <c r="K22" s="27">
        <v>39435</v>
      </c>
      <c r="L22" s="26">
        <v>36769</v>
      </c>
      <c r="M22" s="30">
        <v>21658</v>
      </c>
      <c r="N22" s="31">
        <f t="shared" si="2"/>
        <v>339867</v>
      </c>
    </row>
    <row r="23" spans="1:15" ht="15.75" thickBot="1" x14ac:dyDescent="0.3">
      <c r="A23" s="111" t="s">
        <v>9</v>
      </c>
      <c r="B23" s="105">
        <v>7305</v>
      </c>
      <c r="C23" s="106">
        <v>5592</v>
      </c>
      <c r="D23" s="107">
        <v>6334</v>
      </c>
      <c r="E23" s="108">
        <v>23478</v>
      </c>
      <c r="F23" s="107">
        <v>17948</v>
      </c>
      <c r="G23" s="109">
        <v>11010</v>
      </c>
      <c r="H23" s="112">
        <v>22742</v>
      </c>
      <c r="I23" s="108">
        <v>24335</v>
      </c>
      <c r="J23" s="107">
        <v>19373</v>
      </c>
      <c r="K23" s="108">
        <v>23257</v>
      </c>
      <c r="L23" s="107">
        <v>24916</v>
      </c>
      <c r="M23" s="113">
        <v>13648</v>
      </c>
      <c r="N23" s="114">
        <f t="shared" si="2"/>
        <v>199938</v>
      </c>
    </row>
    <row r="24" spans="1:15" s="68" customFormat="1" ht="12.75" x14ac:dyDescent="0.2">
      <c r="A24" s="68" t="s">
        <v>36</v>
      </c>
      <c r="B24" s="69">
        <f t="shared" ref="B24:M24" si="5">SUM(B21:B23)</f>
        <v>179903</v>
      </c>
      <c r="C24" s="69">
        <f t="shared" si="5"/>
        <v>149046</v>
      </c>
      <c r="D24" s="69">
        <f t="shared" si="5"/>
        <v>199087</v>
      </c>
      <c r="E24" s="69">
        <f t="shared" si="5"/>
        <v>624512</v>
      </c>
      <c r="F24" s="69">
        <f t="shared" si="5"/>
        <v>470624</v>
      </c>
      <c r="G24" s="69">
        <f t="shared" si="5"/>
        <v>223764</v>
      </c>
      <c r="H24" s="69">
        <f t="shared" si="5"/>
        <v>470451</v>
      </c>
      <c r="I24" s="69">
        <f t="shared" si="5"/>
        <v>507753</v>
      </c>
      <c r="J24" s="69">
        <f t="shared" si="5"/>
        <v>444059</v>
      </c>
      <c r="K24" s="69">
        <f t="shared" si="5"/>
        <v>521604</v>
      </c>
      <c r="L24" s="69">
        <f t="shared" si="5"/>
        <v>520718</v>
      </c>
      <c r="M24" s="69">
        <f t="shared" si="5"/>
        <v>310055</v>
      </c>
      <c r="N24" s="67">
        <f t="shared" si="2"/>
        <v>4621576</v>
      </c>
      <c r="O24" s="66"/>
    </row>
    <row r="25" spans="1:15" s="59" customFormat="1" x14ac:dyDescent="0.25">
      <c r="A25" s="59" t="s">
        <v>43</v>
      </c>
      <c r="G25" s="60"/>
      <c r="H25" s="60"/>
      <c r="I25" s="61"/>
      <c r="J25" s="60"/>
      <c r="K25" s="60"/>
      <c r="L25" s="61"/>
      <c r="M25" s="61"/>
      <c r="N25" s="60"/>
      <c r="O25" s="61"/>
    </row>
    <row r="26" spans="1:15" x14ac:dyDescent="0.25">
      <c r="A26" t="s">
        <v>42</v>
      </c>
      <c r="G26" s="14"/>
      <c r="H26" s="14"/>
      <c r="I26" s="15"/>
      <c r="J26" s="14"/>
      <c r="K26" s="14"/>
      <c r="L26" s="15"/>
      <c r="M26" s="15"/>
      <c r="N26" s="14"/>
      <c r="O26" s="15"/>
    </row>
    <row r="27" spans="1:15" x14ac:dyDescent="0.25">
      <c r="A27" t="s">
        <v>44</v>
      </c>
      <c r="G27" s="14"/>
      <c r="H27" s="14"/>
      <c r="I27" s="14"/>
      <c r="J27" s="14"/>
      <c r="K27" s="14"/>
      <c r="L27" s="14"/>
      <c r="M27" s="14"/>
      <c r="N27" s="14"/>
      <c r="O27" s="15"/>
    </row>
    <row r="28" spans="1:15" x14ac:dyDescent="0.25">
      <c r="A28" t="s">
        <v>45</v>
      </c>
      <c r="G28" s="14"/>
      <c r="H28" s="14"/>
      <c r="I28" s="14"/>
      <c r="J28" s="14"/>
      <c r="K28" s="14"/>
      <c r="L28" s="14"/>
      <c r="M28" s="14"/>
      <c r="N28" s="14"/>
      <c r="O28" s="15"/>
    </row>
    <row r="29" spans="1:15" x14ac:dyDescent="0.25">
      <c r="A29" t="s">
        <v>46</v>
      </c>
      <c r="G29" s="14"/>
      <c r="H29" s="14"/>
      <c r="I29" s="15"/>
      <c r="J29" s="14"/>
      <c r="K29" s="14"/>
      <c r="L29" s="15"/>
      <c r="M29" s="15"/>
      <c r="N29" s="14"/>
      <c r="O29" s="15"/>
    </row>
    <row r="30" spans="1:15" x14ac:dyDescent="0.25">
      <c r="A30" t="s">
        <v>47</v>
      </c>
      <c r="G30" s="14"/>
      <c r="H30" s="14"/>
      <c r="I30" s="15"/>
      <c r="J30" s="14"/>
      <c r="K30" s="14"/>
      <c r="L30" s="15"/>
      <c r="M30" s="15"/>
      <c r="N30" s="14"/>
      <c r="O30" s="15"/>
    </row>
    <row r="31" spans="1:15" x14ac:dyDescent="0.25">
      <c r="A31" t="s">
        <v>48</v>
      </c>
      <c r="G31" s="14"/>
      <c r="H31" s="14"/>
      <c r="I31" s="15"/>
      <c r="J31" s="14"/>
      <c r="K31" s="14"/>
      <c r="L31" s="15"/>
      <c r="M31" s="15"/>
      <c r="N31" s="14"/>
      <c r="O31" s="15"/>
    </row>
    <row r="32" spans="1:15" x14ac:dyDescent="0.25">
      <c r="A32" t="s">
        <v>49</v>
      </c>
      <c r="G32" s="14"/>
      <c r="H32" s="14"/>
      <c r="I32" s="15"/>
      <c r="J32" s="14"/>
      <c r="K32" s="14"/>
      <c r="L32" s="15"/>
      <c r="M32" s="15"/>
      <c r="N32" s="14"/>
      <c r="O32" s="15"/>
    </row>
    <row r="33" spans="1:15" x14ac:dyDescent="0.25">
      <c r="A33" t="s">
        <v>50</v>
      </c>
      <c r="G33" s="14"/>
      <c r="H33" s="14"/>
      <c r="I33" s="15"/>
      <c r="J33" s="14"/>
      <c r="K33" s="14"/>
      <c r="L33" s="15"/>
      <c r="M33" s="15"/>
      <c r="N33" s="14"/>
      <c r="O33" s="15"/>
    </row>
    <row r="34" spans="1:15" x14ac:dyDescent="0.25">
      <c r="A34" t="s">
        <v>51</v>
      </c>
      <c r="G34" s="14"/>
      <c r="H34" s="14"/>
      <c r="I34" s="14"/>
      <c r="J34" s="14"/>
      <c r="K34" s="14"/>
      <c r="L34" s="14"/>
      <c r="M34" s="14"/>
      <c r="N34" s="14"/>
      <c r="O34" s="15"/>
    </row>
    <row r="35" spans="1:15" x14ac:dyDescent="0.25">
      <c r="G35" s="14"/>
      <c r="H35" s="14"/>
      <c r="I35" s="14"/>
      <c r="J35" s="14"/>
      <c r="K35" s="14"/>
      <c r="L35" s="14"/>
      <c r="M35" s="14"/>
      <c r="N35" s="14"/>
      <c r="O35" s="15"/>
    </row>
    <row r="36" spans="1:15" x14ac:dyDescent="0.25">
      <c r="G36" s="14"/>
      <c r="H36" s="14"/>
      <c r="I36" s="15"/>
      <c r="J36" s="14"/>
      <c r="K36" s="14"/>
      <c r="L36" s="15"/>
      <c r="M36" s="15"/>
      <c r="N36" s="14"/>
      <c r="O36" s="15"/>
    </row>
    <row r="37" spans="1:15" x14ac:dyDescent="0.25">
      <c r="G37" s="14"/>
      <c r="H37" s="14"/>
      <c r="I37" s="15"/>
      <c r="J37" s="14"/>
      <c r="K37" s="14"/>
      <c r="L37" s="15"/>
      <c r="M37" s="15"/>
      <c r="N37" s="14"/>
      <c r="O37" s="15"/>
    </row>
    <row r="38" spans="1:15" x14ac:dyDescent="0.25">
      <c r="G38" s="14"/>
      <c r="H38" s="14"/>
      <c r="I38" s="15"/>
      <c r="J38" s="14"/>
      <c r="K38" s="14"/>
      <c r="L38" s="15"/>
      <c r="M38" s="15"/>
      <c r="N38" s="14"/>
      <c r="O38" s="15"/>
    </row>
    <row r="39" spans="1:15" x14ac:dyDescent="0.25">
      <c r="G39" s="14"/>
      <c r="H39" s="14"/>
      <c r="I39" s="15"/>
      <c r="J39" s="14"/>
      <c r="K39" s="14"/>
      <c r="L39" s="15"/>
      <c r="M39" s="15"/>
      <c r="N39" s="14"/>
      <c r="O39" s="15"/>
    </row>
    <row r="40" spans="1:15" x14ac:dyDescent="0.25">
      <c r="G40" s="14"/>
      <c r="H40" s="14"/>
      <c r="I40" s="15"/>
      <c r="J40" s="14"/>
      <c r="K40" s="14"/>
      <c r="L40" s="15"/>
      <c r="M40" s="15"/>
      <c r="N40" s="14"/>
      <c r="O40" s="15"/>
    </row>
    <row r="41" spans="1:15" x14ac:dyDescent="0.25">
      <c r="G41" s="14"/>
      <c r="H41" s="14"/>
      <c r="I41" s="14"/>
      <c r="J41" s="14"/>
      <c r="K41" s="14"/>
      <c r="L41" s="14"/>
      <c r="M41" s="15"/>
      <c r="N41" s="14"/>
      <c r="O41" s="15"/>
    </row>
    <row r="42" spans="1:15" x14ac:dyDescent="0.25">
      <c r="G42" s="14"/>
      <c r="H42" s="14"/>
      <c r="I42" s="14"/>
      <c r="J42" s="14"/>
      <c r="K42" s="14"/>
      <c r="L42" s="14"/>
      <c r="M42" s="14"/>
      <c r="N42" s="14"/>
      <c r="O42" s="15"/>
    </row>
    <row r="43" spans="1:15" x14ac:dyDescent="0.25">
      <c r="G43" s="14"/>
      <c r="H43" s="14"/>
      <c r="I43" s="15"/>
      <c r="J43" s="14"/>
      <c r="K43" s="14"/>
      <c r="L43" s="15"/>
      <c r="M43" s="15"/>
      <c r="N43" s="14"/>
      <c r="O43" s="15"/>
    </row>
    <row r="44" spans="1:15" x14ac:dyDescent="0.25">
      <c r="G44" s="14"/>
      <c r="H44" s="14"/>
      <c r="I44" s="15"/>
      <c r="J44" s="14"/>
      <c r="K44" s="14"/>
      <c r="L44" s="15"/>
      <c r="M44" s="15"/>
      <c r="N44" s="14"/>
      <c r="O44" s="15"/>
    </row>
    <row r="45" spans="1:15" x14ac:dyDescent="0.25">
      <c r="G45" s="14"/>
      <c r="H45" s="14"/>
      <c r="I45" s="15"/>
      <c r="J45" s="14"/>
      <c r="K45" s="14"/>
      <c r="L45" s="15"/>
      <c r="M45" s="15"/>
      <c r="N45" s="14"/>
      <c r="O45" s="15"/>
    </row>
    <row r="46" spans="1:15" x14ac:dyDescent="0.25">
      <c r="G46" s="14"/>
      <c r="H46" s="14"/>
      <c r="I46" s="15"/>
      <c r="J46" s="14"/>
      <c r="K46" s="14"/>
      <c r="L46" s="15"/>
      <c r="M46" s="15"/>
      <c r="N46" s="14"/>
      <c r="O46" s="15"/>
    </row>
    <row r="47" spans="1:15" x14ac:dyDescent="0.25">
      <c r="G47" s="14"/>
      <c r="H47" s="14"/>
      <c r="I47" s="15"/>
      <c r="J47" s="14"/>
      <c r="K47" s="14"/>
      <c r="L47" s="15"/>
      <c r="M47" s="15"/>
      <c r="N47" s="14"/>
      <c r="O47" s="15"/>
    </row>
    <row r="48" spans="1:15" x14ac:dyDescent="0.25">
      <c r="G48" s="14"/>
      <c r="H48" s="14"/>
      <c r="I48" s="14"/>
      <c r="J48" s="14"/>
      <c r="K48" s="14"/>
      <c r="L48" s="14"/>
      <c r="M48" s="14"/>
      <c r="N48" s="14"/>
      <c r="O48" s="15"/>
    </row>
    <row r="49" spans="7:15" x14ac:dyDescent="0.25">
      <c r="G49" s="14"/>
      <c r="H49" s="14"/>
      <c r="I49" s="14"/>
      <c r="J49" s="14"/>
      <c r="K49" s="14"/>
      <c r="L49" s="14"/>
      <c r="M49" s="14"/>
      <c r="N49" s="14"/>
      <c r="O49" s="15"/>
    </row>
    <row r="50" spans="7:15" x14ac:dyDescent="0.25">
      <c r="G50" s="14"/>
      <c r="H50" s="14"/>
      <c r="I50" s="15"/>
      <c r="J50" s="14"/>
      <c r="K50" s="14"/>
      <c r="L50" s="15"/>
      <c r="M50" s="15"/>
      <c r="N50" s="14"/>
      <c r="O50" s="15"/>
    </row>
    <row r="51" spans="7:15" x14ac:dyDescent="0.25">
      <c r="G51" s="14"/>
      <c r="H51" s="14"/>
      <c r="I51" s="15"/>
      <c r="J51" s="14"/>
      <c r="K51" s="14"/>
      <c r="L51" s="15"/>
      <c r="M51" s="15"/>
      <c r="N51" s="14"/>
      <c r="O51" s="15"/>
    </row>
    <row r="52" spans="7:15" x14ac:dyDescent="0.25">
      <c r="G52" s="14"/>
      <c r="H52" s="14"/>
      <c r="I52" s="15"/>
      <c r="J52" s="14"/>
      <c r="K52" s="14"/>
      <c r="L52" s="15"/>
      <c r="M52" s="15"/>
      <c r="N52" s="14"/>
      <c r="O52" s="15"/>
    </row>
    <row r="53" spans="7:15" x14ac:dyDescent="0.25">
      <c r="G53" s="14"/>
      <c r="H53" s="14"/>
      <c r="I53" s="15"/>
      <c r="J53" s="14"/>
      <c r="K53" s="14"/>
      <c r="L53" s="15"/>
      <c r="M53" s="15"/>
      <c r="N53" s="14"/>
      <c r="O53" s="15"/>
    </row>
    <row r="54" spans="7:15" x14ac:dyDescent="0.25">
      <c r="G54" s="14"/>
      <c r="H54" s="14"/>
      <c r="I54" s="15"/>
      <c r="J54" s="14"/>
      <c r="K54" s="14"/>
      <c r="L54" s="14"/>
      <c r="M54" s="15"/>
      <c r="N54" s="14"/>
      <c r="O54" s="15"/>
    </row>
    <row r="55" spans="7:15" x14ac:dyDescent="0.25">
      <c r="O55" s="16"/>
    </row>
    <row r="56" spans="7:15" x14ac:dyDescent="0.25">
      <c r="G56" s="14"/>
      <c r="H56" s="14"/>
      <c r="I56" s="15"/>
      <c r="J56" s="14"/>
      <c r="K56" s="14"/>
      <c r="L56" s="15"/>
      <c r="M56" s="15"/>
      <c r="N56" s="14"/>
    </row>
  </sheetData>
  <mergeCells count="1">
    <mergeCell ref="A1:N1"/>
  </mergeCells>
  <printOptions gridLines="1"/>
  <pageMargins left="0.25" right="0.25" top="0.75" bottom="0.5" header="0.3" footer="0.3"/>
  <pageSetup scale="80" orientation="landscape" r:id="rId1"/>
  <headerFooter>
    <oddHeader>&amp;C2011-12 Gate Count Statstics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27"/>
  <sheetViews>
    <sheetView tabSelected="1" workbookViewId="0">
      <selection activeCell="O13" sqref="A13:O13"/>
    </sheetView>
  </sheetViews>
  <sheetFormatPr defaultRowHeight="15" x14ac:dyDescent="0.25"/>
  <cols>
    <col min="1" max="1" width="12.7109375" customWidth="1"/>
    <col min="14" max="14" width="12.7109375" customWidth="1"/>
  </cols>
  <sheetData>
    <row r="1" spans="1:16" ht="16.5" thickBot="1" x14ac:dyDescent="0.3">
      <c r="A1" s="132" t="s">
        <v>37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</row>
    <row r="2" spans="1:16" s="7" customFormat="1" ht="13.5" thickBot="1" x14ac:dyDescent="0.25">
      <c r="A2" s="1" t="s">
        <v>10</v>
      </c>
      <c r="B2" s="2" t="s">
        <v>12</v>
      </c>
      <c r="C2" s="2" t="s">
        <v>13</v>
      </c>
      <c r="D2" s="2" t="s">
        <v>14</v>
      </c>
      <c r="E2" s="2" t="s">
        <v>15</v>
      </c>
      <c r="F2" s="2" t="s">
        <v>16</v>
      </c>
      <c r="G2" s="3" t="s">
        <v>17</v>
      </c>
      <c r="H2" s="4" t="s">
        <v>18</v>
      </c>
      <c r="I2" s="2" t="s">
        <v>19</v>
      </c>
      <c r="J2" s="2" t="s">
        <v>20</v>
      </c>
      <c r="K2" s="2" t="s">
        <v>21</v>
      </c>
      <c r="L2" s="2" t="s">
        <v>22</v>
      </c>
      <c r="M2" s="5" t="s">
        <v>23</v>
      </c>
      <c r="N2" s="6" t="s">
        <v>11</v>
      </c>
    </row>
    <row r="3" spans="1:16" x14ac:dyDescent="0.25">
      <c r="A3" s="8" t="s">
        <v>38</v>
      </c>
      <c r="B3" s="17">
        <v>1523</v>
      </c>
      <c r="C3" s="18">
        <v>1332</v>
      </c>
      <c r="D3" s="19">
        <v>1188</v>
      </c>
      <c r="E3" s="20">
        <v>4175</v>
      </c>
      <c r="F3" s="19">
        <v>3919</v>
      </c>
      <c r="G3" s="21">
        <v>2497</v>
      </c>
      <c r="H3" s="22">
        <v>4144</v>
      </c>
      <c r="I3" s="20">
        <v>4688</v>
      </c>
      <c r="J3" s="19">
        <v>4395</v>
      </c>
      <c r="K3" s="20">
        <v>4470</v>
      </c>
      <c r="L3" s="19">
        <v>4365</v>
      </c>
      <c r="M3" s="23">
        <v>2034</v>
      </c>
      <c r="N3" s="24">
        <f t="shared" ref="N3:N20" si="0">SUM(B3:M3)</f>
        <v>38730</v>
      </c>
    </row>
    <row r="4" spans="1:16" x14ac:dyDescent="0.25">
      <c r="A4" s="8" t="s">
        <v>0</v>
      </c>
      <c r="B4" s="70">
        <v>2045</v>
      </c>
      <c r="C4" s="25">
        <v>1015</v>
      </c>
      <c r="D4" s="26">
        <v>1179</v>
      </c>
      <c r="E4" s="27">
        <v>5513</v>
      </c>
      <c r="F4" s="26">
        <v>3811</v>
      </c>
      <c r="G4" s="28">
        <v>2371</v>
      </c>
      <c r="H4" s="29">
        <v>3654</v>
      </c>
      <c r="I4" s="27">
        <v>3819</v>
      </c>
      <c r="J4" s="26">
        <v>3333</v>
      </c>
      <c r="K4" s="27">
        <v>3579</v>
      </c>
      <c r="L4" s="26">
        <v>3852</v>
      </c>
      <c r="M4" s="30">
        <v>1588</v>
      </c>
      <c r="N4" s="31">
        <f t="shared" si="0"/>
        <v>35759</v>
      </c>
    </row>
    <row r="5" spans="1:16" x14ac:dyDescent="0.25">
      <c r="A5" s="8" t="s">
        <v>1</v>
      </c>
      <c r="B5" s="32">
        <v>922</v>
      </c>
      <c r="C5" s="25">
        <v>655</v>
      </c>
      <c r="D5" s="26">
        <v>1021</v>
      </c>
      <c r="E5" s="27">
        <v>2504</v>
      </c>
      <c r="F5" s="26">
        <v>2048</v>
      </c>
      <c r="G5" s="28">
        <v>1209</v>
      </c>
      <c r="H5" s="29">
        <v>1926</v>
      </c>
      <c r="I5" s="27">
        <v>2037</v>
      </c>
      <c r="J5" s="26">
        <v>1542</v>
      </c>
      <c r="K5" s="27">
        <v>1978</v>
      </c>
      <c r="L5" s="26">
        <v>2182</v>
      </c>
      <c r="M5" s="30">
        <v>1059</v>
      </c>
      <c r="N5" s="31">
        <f t="shared" si="0"/>
        <v>19083</v>
      </c>
    </row>
    <row r="6" spans="1:16" x14ac:dyDescent="0.25">
      <c r="A6" s="8" t="s">
        <v>2</v>
      </c>
      <c r="B6" s="32">
        <v>1935</v>
      </c>
      <c r="C6" s="25">
        <v>1935</v>
      </c>
      <c r="D6" s="26">
        <v>4134</v>
      </c>
      <c r="E6" s="27">
        <v>7102</v>
      </c>
      <c r="F6" s="26">
        <v>6754</v>
      </c>
      <c r="G6" s="28">
        <v>3465</v>
      </c>
      <c r="H6" s="29">
        <v>6282</v>
      </c>
      <c r="I6" s="27">
        <v>4705</v>
      </c>
      <c r="J6" s="26">
        <v>5376</v>
      </c>
      <c r="K6" s="27">
        <v>6522</v>
      </c>
      <c r="L6" s="26">
        <v>5637</v>
      </c>
      <c r="M6" s="30">
        <v>1019</v>
      </c>
      <c r="N6" s="31">
        <f t="shared" si="0"/>
        <v>54866</v>
      </c>
    </row>
    <row r="7" spans="1:16" x14ac:dyDescent="0.25">
      <c r="A7" s="8" t="s">
        <v>3</v>
      </c>
      <c r="B7" s="32">
        <v>2691</v>
      </c>
      <c r="C7" s="25">
        <v>2587</v>
      </c>
      <c r="D7" s="26">
        <v>2656</v>
      </c>
      <c r="E7" s="27">
        <v>10862</v>
      </c>
      <c r="F7" s="26">
        <v>8975</v>
      </c>
      <c r="G7" s="28">
        <v>5484</v>
      </c>
      <c r="H7" s="29">
        <v>7605</v>
      </c>
      <c r="I7" s="27">
        <v>9151</v>
      </c>
      <c r="J7" s="26">
        <v>6616</v>
      </c>
      <c r="K7" s="27">
        <v>9362</v>
      </c>
      <c r="L7" s="26">
        <v>9398</v>
      </c>
      <c r="M7" s="30">
        <v>3585</v>
      </c>
      <c r="N7" s="31">
        <f t="shared" si="0"/>
        <v>78972</v>
      </c>
    </row>
    <row r="8" spans="1:16" x14ac:dyDescent="0.25">
      <c r="A8" s="8" t="s">
        <v>4</v>
      </c>
      <c r="B8" s="32">
        <v>5186</v>
      </c>
      <c r="C8" s="25">
        <v>4851</v>
      </c>
      <c r="D8" s="26">
        <v>3664</v>
      </c>
      <c r="E8" s="27">
        <v>38921</v>
      </c>
      <c r="F8" s="26">
        <v>35216</v>
      </c>
      <c r="G8" s="28">
        <v>22841</v>
      </c>
      <c r="H8" s="29">
        <v>23727</v>
      </c>
      <c r="I8" s="27">
        <v>33493</v>
      </c>
      <c r="J8" s="26">
        <v>24975</v>
      </c>
      <c r="K8" s="27">
        <v>30971</v>
      </c>
      <c r="L8" s="26">
        <v>32628</v>
      </c>
      <c r="M8" s="30">
        <v>11735</v>
      </c>
      <c r="N8" s="31">
        <f t="shared" si="0"/>
        <v>268208</v>
      </c>
    </row>
    <row r="9" spans="1:16" x14ac:dyDescent="0.25">
      <c r="A9" s="8" t="s">
        <v>39</v>
      </c>
      <c r="B9" s="32">
        <v>12585</v>
      </c>
      <c r="C9" s="25">
        <v>10470</v>
      </c>
      <c r="D9" s="26">
        <v>12732</v>
      </c>
      <c r="E9" s="27">
        <v>31666</v>
      </c>
      <c r="F9" s="26">
        <v>27383</v>
      </c>
      <c r="G9" s="28">
        <v>17243</v>
      </c>
      <c r="H9" s="29">
        <v>22415</v>
      </c>
      <c r="I9" s="27">
        <v>28725</v>
      </c>
      <c r="J9" s="26">
        <v>21711</v>
      </c>
      <c r="K9" s="27">
        <v>25127</v>
      </c>
      <c r="L9" s="26">
        <v>26006</v>
      </c>
      <c r="M9" s="30">
        <v>12488</v>
      </c>
      <c r="N9" s="31">
        <f t="shared" si="0"/>
        <v>248551</v>
      </c>
    </row>
    <row r="10" spans="1:16" x14ac:dyDescent="0.25">
      <c r="A10" s="8" t="s">
        <v>5</v>
      </c>
      <c r="B10" s="33">
        <v>1483</v>
      </c>
      <c r="C10" s="25">
        <v>1439</v>
      </c>
      <c r="D10" s="26">
        <v>1209</v>
      </c>
      <c r="E10" s="27">
        <v>2319</v>
      </c>
      <c r="F10" s="26">
        <v>2242</v>
      </c>
      <c r="G10" s="28">
        <v>1694</v>
      </c>
      <c r="H10" s="29">
        <v>1961</v>
      </c>
      <c r="I10" s="27">
        <v>2461</v>
      </c>
      <c r="J10" s="26">
        <v>2449</v>
      </c>
      <c r="K10" s="27">
        <v>2105</v>
      </c>
      <c r="L10" s="26">
        <v>1867</v>
      </c>
      <c r="M10" s="30">
        <v>2088</v>
      </c>
      <c r="N10" s="31">
        <f t="shared" si="0"/>
        <v>23317</v>
      </c>
    </row>
    <row r="11" spans="1:16" x14ac:dyDescent="0.25">
      <c r="A11" s="8" t="s">
        <v>24</v>
      </c>
      <c r="B11" s="32">
        <v>1282</v>
      </c>
      <c r="C11" s="25">
        <v>1265</v>
      </c>
      <c r="D11" s="26">
        <v>1501</v>
      </c>
      <c r="E11" s="27">
        <v>5913</v>
      </c>
      <c r="F11" s="26">
        <v>6232</v>
      </c>
      <c r="G11" s="28">
        <v>3835</v>
      </c>
      <c r="H11" s="29">
        <v>5508</v>
      </c>
      <c r="I11" s="27">
        <v>5381</v>
      </c>
      <c r="J11" s="26">
        <v>5093</v>
      </c>
      <c r="K11" s="27">
        <v>6344</v>
      </c>
      <c r="L11" s="26">
        <v>5634</v>
      </c>
      <c r="M11" s="30">
        <v>2817</v>
      </c>
      <c r="N11" s="31">
        <f t="shared" si="0"/>
        <v>50805</v>
      </c>
    </row>
    <row r="12" spans="1:16" x14ac:dyDescent="0.25">
      <c r="A12" s="8" t="s">
        <v>25</v>
      </c>
      <c r="B12" s="32">
        <v>533</v>
      </c>
      <c r="C12" s="25">
        <v>530</v>
      </c>
      <c r="D12" s="26">
        <v>580</v>
      </c>
      <c r="E12" s="27">
        <v>2302</v>
      </c>
      <c r="F12" s="34">
        <v>2072</v>
      </c>
      <c r="G12" s="28">
        <v>1381</v>
      </c>
      <c r="H12" s="29">
        <v>2126</v>
      </c>
      <c r="I12" s="27">
        <v>2623</v>
      </c>
      <c r="J12" s="26">
        <v>2339</v>
      </c>
      <c r="K12" s="27">
        <v>1668</v>
      </c>
      <c r="L12" s="26">
        <v>1509</v>
      </c>
      <c r="M12" s="30">
        <v>795</v>
      </c>
      <c r="N12" s="31">
        <f t="shared" si="0"/>
        <v>18458</v>
      </c>
    </row>
    <row r="13" spans="1:16" x14ac:dyDescent="0.25">
      <c r="A13" s="8" t="s">
        <v>32</v>
      </c>
      <c r="B13" s="32">
        <v>64975</v>
      </c>
      <c r="C13" s="25">
        <v>35742</v>
      </c>
      <c r="D13" s="26">
        <v>66397</v>
      </c>
      <c r="E13" s="27">
        <v>264274</v>
      </c>
      <c r="F13" s="35">
        <v>210501</v>
      </c>
      <c r="G13" s="36">
        <v>113247</v>
      </c>
      <c r="H13" s="29">
        <v>179221</v>
      </c>
      <c r="I13" s="27">
        <v>208949</v>
      </c>
      <c r="J13" s="26">
        <v>157140</v>
      </c>
      <c r="K13" s="27">
        <v>209028</v>
      </c>
      <c r="L13" s="26">
        <v>206975</v>
      </c>
      <c r="M13" s="30">
        <v>44735</v>
      </c>
      <c r="N13" s="31">
        <f t="shared" si="0"/>
        <v>1761184</v>
      </c>
    </row>
    <row r="14" spans="1:16" ht="15.75" thickBot="1" x14ac:dyDescent="0.3">
      <c r="A14" s="8" t="s">
        <v>6</v>
      </c>
      <c r="B14" s="37">
        <v>1780</v>
      </c>
      <c r="C14" s="25">
        <v>3331</v>
      </c>
      <c r="D14" s="26">
        <v>1349</v>
      </c>
      <c r="E14" s="27">
        <v>2748</v>
      </c>
      <c r="F14" s="26">
        <v>2807</v>
      </c>
      <c r="G14" s="36">
        <v>1616</v>
      </c>
      <c r="H14" s="29">
        <v>2336</v>
      </c>
      <c r="I14" s="27">
        <v>2918</v>
      </c>
      <c r="J14" s="26">
        <v>2690</v>
      </c>
      <c r="K14" s="27">
        <v>2090</v>
      </c>
      <c r="L14" s="26">
        <v>2822</v>
      </c>
      <c r="M14" s="30">
        <v>1806</v>
      </c>
      <c r="N14" s="31">
        <f t="shared" si="0"/>
        <v>28293</v>
      </c>
    </row>
    <row r="15" spans="1:16" ht="15.75" thickBot="1" x14ac:dyDescent="0.3">
      <c r="A15" s="9" t="s">
        <v>26</v>
      </c>
      <c r="B15" s="38">
        <f t="shared" ref="B15:M15" si="1">SUM(B3:B14)</f>
        <v>96940</v>
      </c>
      <c r="C15" s="38">
        <f t="shared" si="1"/>
        <v>65152</v>
      </c>
      <c r="D15" s="38">
        <f t="shared" si="1"/>
        <v>97610</v>
      </c>
      <c r="E15" s="38">
        <f t="shared" si="1"/>
        <v>378299</v>
      </c>
      <c r="F15" s="38">
        <f t="shared" si="1"/>
        <v>311960</v>
      </c>
      <c r="G15" s="39">
        <f t="shared" si="1"/>
        <v>176883</v>
      </c>
      <c r="H15" s="40">
        <f t="shared" si="1"/>
        <v>260905</v>
      </c>
      <c r="I15" s="38">
        <f t="shared" si="1"/>
        <v>308950</v>
      </c>
      <c r="J15" s="38">
        <f t="shared" si="1"/>
        <v>237659</v>
      </c>
      <c r="K15" s="38">
        <f t="shared" si="1"/>
        <v>303244</v>
      </c>
      <c r="L15" s="38">
        <f t="shared" si="1"/>
        <v>302875</v>
      </c>
      <c r="M15" s="41">
        <f t="shared" si="1"/>
        <v>85749</v>
      </c>
      <c r="N15" s="42">
        <f t="shared" si="0"/>
        <v>2626226</v>
      </c>
    </row>
    <row r="16" spans="1:16" x14ac:dyDescent="0.25">
      <c r="A16" s="10" t="s">
        <v>27</v>
      </c>
      <c r="B16" s="17">
        <v>9758</v>
      </c>
      <c r="C16" s="18">
        <v>8746</v>
      </c>
      <c r="D16" s="19">
        <v>8877</v>
      </c>
      <c r="E16" s="20">
        <v>27702</v>
      </c>
      <c r="F16" s="19">
        <v>27905</v>
      </c>
      <c r="G16" s="21">
        <v>16056</v>
      </c>
      <c r="H16" s="22">
        <v>25808</v>
      </c>
      <c r="I16" s="20">
        <v>31481</v>
      </c>
      <c r="J16" s="19">
        <v>20752</v>
      </c>
      <c r="K16" s="20">
        <v>28936</v>
      </c>
      <c r="L16" s="19">
        <v>30356</v>
      </c>
      <c r="M16" s="23">
        <v>11681</v>
      </c>
      <c r="N16" s="43">
        <f t="shared" si="0"/>
        <v>248058</v>
      </c>
    </row>
    <row r="17" spans="1:17" x14ac:dyDescent="0.25">
      <c r="A17" s="8" t="s">
        <v>28</v>
      </c>
      <c r="B17" s="32">
        <v>13215</v>
      </c>
      <c r="C17" s="25">
        <v>12042</v>
      </c>
      <c r="D17" s="26">
        <v>12058</v>
      </c>
      <c r="E17" s="27">
        <v>44528</v>
      </c>
      <c r="F17" s="26">
        <v>40653</v>
      </c>
      <c r="G17" s="28">
        <v>23471</v>
      </c>
      <c r="H17" s="29">
        <v>36869</v>
      </c>
      <c r="I17" s="27">
        <v>46520</v>
      </c>
      <c r="J17" s="26">
        <v>33410</v>
      </c>
      <c r="K17" s="27">
        <v>43790</v>
      </c>
      <c r="L17" s="26">
        <v>44537</v>
      </c>
      <c r="M17" s="30">
        <v>18427</v>
      </c>
      <c r="N17" s="31">
        <f t="shared" si="0"/>
        <v>369520</v>
      </c>
    </row>
    <row r="18" spans="1:17" x14ac:dyDescent="0.25">
      <c r="A18" s="8" t="s">
        <v>29</v>
      </c>
      <c r="B18" s="32">
        <v>7818</v>
      </c>
      <c r="C18" s="25">
        <v>7959</v>
      </c>
      <c r="D18" s="26">
        <v>6932</v>
      </c>
      <c r="E18" s="27">
        <v>32424</v>
      </c>
      <c r="F18" s="26">
        <v>31166</v>
      </c>
      <c r="G18" s="28">
        <v>16624</v>
      </c>
      <c r="H18" s="29">
        <v>22605</v>
      </c>
      <c r="I18" s="27">
        <v>31497</v>
      </c>
      <c r="J18" s="26">
        <v>22043</v>
      </c>
      <c r="K18" s="27">
        <v>28836</v>
      </c>
      <c r="L18" s="26">
        <v>29873</v>
      </c>
      <c r="M18" s="30">
        <v>13035</v>
      </c>
      <c r="N18" s="31">
        <f t="shared" si="0"/>
        <v>250812</v>
      </c>
    </row>
    <row r="19" spans="1:17" ht="15.75" thickBot="1" x14ac:dyDescent="0.3">
      <c r="A19" s="8" t="s">
        <v>7</v>
      </c>
      <c r="B19" s="44">
        <v>61699</v>
      </c>
      <c r="C19" s="45">
        <v>60506</v>
      </c>
      <c r="D19" s="46">
        <v>59316</v>
      </c>
      <c r="E19" s="47">
        <v>167245</v>
      </c>
      <c r="F19" s="46">
        <v>124325</v>
      </c>
      <c r="G19" s="48">
        <v>80791</v>
      </c>
      <c r="H19" s="49">
        <v>121920</v>
      </c>
      <c r="I19" s="47">
        <v>144527</v>
      </c>
      <c r="J19" s="46">
        <v>111427</v>
      </c>
      <c r="K19" s="47">
        <v>159059</v>
      </c>
      <c r="L19" s="46">
        <v>147934</v>
      </c>
      <c r="M19" s="50">
        <v>77145</v>
      </c>
      <c r="N19" s="51">
        <f t="shared" si="0"/>
        <v>1315894</v>
      </c>
    </row>
    <row r="20" spans="1:17" ht="15.75" thickBot="1" x14ac:dyDescent="0.3">
      <c r="A20" s="11" t="s">
        <v>30</v>
      </c>
      <c r="B20" s="52">
        <f>SUM(B16:B19)</f>
        <v>92490</v>
      </c>
      <c r="C20" s="52">
        <f t="shared" ref="C20:L20" si="2">SUM(C16:C19)</f>
        <v>89253</v>
      </c>
      <c r="D20" s="52">
        <f t="shared" si="2"/>
        <v>87183</v>
      </c>
      <c r="E20" s="52">
        <f t="shared" si="2"/>
        <v>271899</v>
      </c>
      <c r="F20" s="52">
        <f t="shared" si="2"/>
        <v>224049</v>
      </c>
      <c r="G20" s="58">
        <f t="shared" si="2"/>
        <v>136942</v>
      </c>
      <c r="H20" s="57">
        <f t="shared" si="2"/>
        <v>207202</v>
      </c>
      <c r="I20" s="52">
        <f t="shared" si="2"/>
        <v>254025</v>
      </c>
      <c r="J20" s="52">
        <f t="shared" si="2"/>
        <v>187632</v>
      </c>
      <c r="K20" s="52">
        <f t="shared" si="2"/>
        <v>260621</v>
      </c>
      <c r="L20" s="52">
        <f t="shared" si="2"/>
        <v>252700</v>
      </c>
      <c r="M20" s="53">
        <f>SUM(M16:M19)</f>
        <v>120288</v>
      </c>
      <c r="N20" s="54">
        <f t="shared" si="0"/>
        <v>2184284</v>
      </c>
    </row>
    <row r="21" spans="1:17" ht="16.5" thickTop="1" thickBot="1" x14ac:dyDescent="0.3">
      <c r="A21" s="12" t="s">
        <v>31</v>
      </c>
      <c r="B21" s="55">
        <f>SUM(B15+B20)</f>
        <v>189430</v>
      </c>
      <c r="C21" s="55">
        <f>SUM(C15+C20)</f>
        <v>154405</v>
      </c>
      <c r="D21" s="55">
        <f t="shared" ref="D21:N21" si="3">SUM(D15+D20)</f>
        <v>184793</v>
      </c>
      <c r="E21" s="55">
        <f t="shared" si="3"/>
        <v>650198</v>
      </c>
      <c r="F21" s="55">
        <f t="shared" si="3"/>
        <v>536009</v>
      </c>
      <c r="G21" s="55">
        <f t="shared" si="3"/>
        <v>313825</v>
      </c>
      <c r="H21" s="55">
        <f t="shared" si="3"/>
        <v>468107</v>
      </c>
      <c r="I21" s="55">
        <f t="shared" si="3"/>
        <v>562975</v>
      </c>
      <c r="J21" s="55">
        <f t="shared" si="3"/>
        <v>425291</v>
      </c>
      <c r="K21" s="55">
        <f t="shared" si="3"/>
        <v>563865</v>
      </c>
      <c r="L21" s="55">
        <f t="shared" si="3"/>
        <v>555575</v>
      </c>
      <c r="M21" s="55">
        <f t="shared" si="3"/>
        <v>206037</v>
      </c>
      <c r="N21" s="55">
        <f t="shared" si="3"/>
        <v>4810510</v>
      </c>
    </row>
    <row r="22" spans="1:17" x14ac:dyDescent="0.25">
      <c r="A22" s="8" t="s">
        <v>8</v>
      </c>
      <c r="B22" s="32">
        <v>12559</v>
      </c>
      <c r="C22" s="25">
        <v>11673</v>
      </c>
      <c r="D22" s="26">
        <v>13935</v>
      </c>
      <c r="E22" s="27">
        <v>40325</v>
      </c>
      <c r="F22" s="26">
        <v>36597</v>
      </c>
      <c r="G22" s="28">
        <v>22837</v>
      </c>
      <c r="H22" s="29">
        <v>27013</v>
      </c>
      <c r="I22" s="27">
        <v>34991</v>
      </c>
      <c r="J22" s="26">
        <v>30535</v>
      </c>
      <c r="K22" s="27">
        <v>35980</v>
      </c>
      <c r="L22" s="26">
        <v>37167</v>
      </c>
      <c r="M22" s="30">
        <v>17073</v>
      </c>
      <c r="N22" s="31">
        <f>SUM(B22:M22)</f>
        <v>320685</v>
      </c>
    </row>
    <row r="23" spans="1:17" x14ac:dyDescent="0.25">
      <c r="A23" s="13" t="s">
        <v>9</v>
      </c>
      <c r="B23" s="32">
        <v>7286</v>
      </c>
      <c r="C23" s="25">
        <v>4632</v>
      </c>
      <c r="D23" s="26">
        <v>6264</v>
      </c>
      <c r="E23" s="27">
        <v>18908</v>
      </c>
      <c r="F23" s="26">
        <v>18229</v>
      </c>
      <c r="G23" s="28">
        <v>10890</v>
      </c>
      <c r="H23" s="29">
        <v>12562</v>
      </c>
      <c r="I23" s="27">
        <v>15958</v>
      </c>
      <c r="J23" s="26">
        <v>13001</v>
      </c>
      <c r="K23" s="27">
        <v>15579</v>
      </c>
      <c r="L23" s="26">
        <v>17777</v>
      </c>
      <c r="M23" s="30">
        <v>7592</v>
      </c>
      <c r="N23" s="31">
        <f>SUM(B23:M23)</f>
        <v>148678</v>
      </c>
    </row>
    <row r="24" spans="1:17" s="68" customFormat="1" ht="12.75" x14ac:dyDescent="0.2">
      <c r="A24" s="68" t="s">
        <v>36</v>
      </c>
      <c r="B24" s="69">
        <f>SUM(B21:B23)</f>
        <v>209275</v>
      </c>
      <c r="C24" s="69">
        <f t="shared" ref="C24:N24" si="4">SUM(C21:C23)</f>
        <v>170710</v>
      </c>
      <c r="D24" s="69">
        <f t="shared" si="4"/>
        <v>204992</v>
      </c>
      <c r="E24" s="69">
        <f t="shared" si="4"/>
        <v>709431</v>
      </c>
      <c r="F24" s="69">
        <f t="shared" si="4"/>
        <v>590835</v>
      </c>
      <c r="G24" s="69">
        <f t="shared" si="4"/>
        <v>347552</v>
      </c>
      <c r="H24" s="69">
        <f t="shared" si="4"/>
        <v>507682</v>
      </c>
      <c r="I24" s="69">
        <f t="shared" si="4"/>
        <v>613924</v>
      </c>
      <c r="J24" s="69">
        <f t="shared" si="4"/>
        <v>468827</v>
      </c>
      <c r="K24" s="69">
        <f t="shared" si="4"/>
        <v>615424</v>
      </c>
      <c r="L24" s="69">
        <f t="shared" si="4"/>
        <v>610519</v>
      </c>
      <c r="M24" s="69">
        <f t="shared" si="4"/>
        <v>230702</v>
      </c>
      <c r="N24" s="69">
        <f t="shared" si="4"/>
        <v>5279873</v>
      </c>
      <c r="O24" s="66"/>
    </row>
    <row r="25" spans="1:17" s="59" customFormat="1" x14ac:dyDescent="0.25">
      <c r="A25" s="59" t="s">
        <v>40</v>
      </c>
      <c r="G25" s="60"/>
      <c r="H25" s="60"/>
      <c r="I25" s="61"/>
      <c r="J25" s="60"/>
      <c r="K25" s="60"/>
      <c r="L25" s="61"/>
      <c r="M25" s="61"/>
      <c r="N25" s="60"/>
      <c r="O25" s="61"/>
      <c r="Q25" s="61"/>
    </row>
    <row r="26" spans="1:17" x14ac:dyDescent="0.25">
      <c r="A26" t="s">
        <v>41</v>
      </c>
      <c r="G26" s="14"/>
      <c r="H26" s="14"/>
      <c r="I26" s="15"/>
      <c r="J26" s="14"/>
      <c r="K26" s="14"/>
      <c r="L26" s="15"/>
      <c r="M26" s="15"/>
      <c r="N26" s="14"/>
      <c r="O26" s="15"/>
      <c r="Q26" s="15"/>
    </row>
    <row r="27" spans="1:17" x14ac:dyDescent="0.25">
      <c r="G27" s="14"/>
      <c r="H27" s="14"/>
      <c r="I27" s="14"/>
      <c r="J27" s="14"/>
      <c r="K27" s="14"/>
      <c r="L27" s="14"/>
      <c r="M27" s="14"/>
      <c r="N27" s="14"/>
      <c r="O27" s="15"/>
      <c r="Q27" s="15"/>
    </row>
  </sheetData>
  <mergeCells count="1">
    <mergeCell ref="A1:N1"/>
  </mergeCells>
  <printOptions gridLines="1"/>
  <pageMargins left="0.7" right="0.7" top="0.75" bottom="0.75" header="0.3" footer="0.3"/>
  <pageSetup scale="9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2014-2015</vt:lpstr>
      <vt:lpstr>2013-2014</vt:lpstr>
      <vt:lpstr>2012-2013</vt:lpstr>
      <vt:lpstr>2011-12</vt:lpstr>
    </vt:vector>
  </TitlesOfParts>
  <Company>University of Washington Libraries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rmccrory</dc:creator>
  <cp:lastModifiedBy>Administrator</cp:lastModifiedBy>
  <cp:lastPrinted>2014-01-10T18:26:34Z</cp:lastPrinted>
  <dcterms:created xsi:type="dcterms:W3CDTF">2011-06-23T14:43:17Z</dcterms:created>
  <dcterms:modified xsi:type="dcterms:W3CDTF">2014-10-02T21:47:28Z</dcterms:modified>
</cp:coreProperties>
</file>