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685" yWindow="465" windowWidth="26835" windowHeight="11055"/>
  </bookViews>
  <sheets>
    <sheet name="S4 Growth Rates" sheetId="4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3" i="4" l="1"/>
  <c r="I33" i="4"/>
  <c r="G33" i="4"/>
  <c r="H35" i="4"/>
  <c r="I35" i="4"/>
  <c r="G35" i="4"/>
  <c r="H34" i="4"/>
  <c r="I34" i="4"/>
  <c r="G34" i="4"/>
  <c r="H32" i="4"/>
  <c r="I32" i="4"/>
  <c r="G32" i="4"/>
  <c r="H31" i="4"/>
  <c r="I31" i="4"/>
  <c r="G31" i="4"/>
  <c r="H30" i="4"/>
  <c r="I30" i="4"/>
  <c r="G30" i="4"/>
  <c r="H29" i="4"/>
  <c r="I29" i="4"/>
  <c r="G29" i="4"/>
  <c r="H28" i="4"/>
  <c r="I28" i="4"/>
  <c r="G28" i="4"/>
  <c r="H27" i="4"/>
  <c r="I27" i="4"/>
  <c r="G27" i="4"/>
  <c r="H26" i="4"/>
  <c r="I26" i="4"/>
  <c r="G26" i="4"/>
  <c r="H25" i="4"/>
  <c r="I25" i="4"/>
  <c r="G25" i="4"/>
  <c r="H24" i="4"/>
  <c r="I24" i="4"/>
  <c r="G24" i="4"/>
  <c r="H23" i="4"/>
  <c r="I23" i="4"/>
  <c r="G23" i="4"/>
  <c r="H22" i="4"/>
  <c r="I22" i="4"/>
  <c r="G22" i="4"/>
  <c r="H21" i="4"/>
  <c r="I21" i="4"/>
  <c r="G21" i="4"/>
  <c r="H20" i="4"/>
  <c r="I20" i="4"/>
  <c r="G20" i="4"/>
  <c r="H19" i="4"/>
  <c r="I19" i="4"/>
  <c r="G19" i="4"/>
  <c r="H18" i="4"/>
  <c r="I18" i="4"/>
  <c r="G18" i="4"/>
  <c r="H17" i="4"/>
  <c r="I17" i="4"/>
  <c r="G17" i="4"/>
  <c r="H16" i="4"/>
  <c r="I16" i="4"/>
  <c r="G16" i="4"/>
  <c r="H15" i="4"/>
  <c r="I15" i="4"/>
  <c r="G15" i="4"/>
  <c r="H14" i="4"/>
  <c r="I14" i="4"/>
  <c r="G14" i="4"/>
  <c r="H13" i="4"/>
  <c r="I13" i="4"/>
  <c r="G13" i="4"/>
  <c r="H12" i="4"/>
  <c r="I12" i="4"/>
  <c r="G12" i="4"/>
  <c r="H11" i="4"/>
  <c r="I11" i="4"/>
  <c r="G11" i="4"/>
  <c r="H10" i="4"/>
  <c r="I10" i="4"/>
  <c r="G10" i="4"/>
  <c r="H9" i="4"/>
  <c r="I9" i="4"/>
  <c r="G9" i="4"/>
  <c r="H8" i="4"/>
  <c r="I8" i="4"/>
  <c r="G8" i="4"/>
  <c r="H7" i="4"/>
  <c r="I7" i="4"/>
  <c r="G7" i="4"/>
  <c r="H6" i="4"/>
  <c r="I6" i="4"/>
  <c r="G6" i="4"/>
  <c r="H5" i="4"/>
  <c r="I5" i="4"/>
  <c r="G5" i="4"/>
  <c r="H4" i="4"/>
  <c r="I4" i="4"/>
  <c r="G4" i="4"/>
  <c r="H3" i="4"/>
  <c r="I3" i="4"/>
  <c r="G3" i="4"/>
  <c r="P33" i="4"/>
  <c r="Q33" i="4"/>
  <c r="O33" i="4"/>
  <c r="P35" i="4"/>
  <c r="Q35" i="4"/>
  <c r="O35" i="4"/>
  <c r="P34" i="4"/>
  <c r="Q34" i="4"/>
  <c r="O34" i="4"/>
  <c r="P32" i="4"/>
  <c r="Q32" i="4"/>
  <c r="O32" i="4"/>
  <c r="P31" i="4"/>
  <c r="Q31" i="4"/>
  <c r="O31" i="4"/>
  <c r="P30" i="4"/>
  <c r="Q30" i="4"/>
  <c r="O30" i="4"/>
  <c r="P29" i="4"/>
  <c r="Q29" i="4"/>
  <c r="O29" i="4"/>
  <c r="P28" i="4"/>
  <c r="Q28" i="4"/>
  <c r="O28" i="4"/>
  <c r="P27" i="4"/>
  <c r="Q27" i="4"/>
  <c r="O27" i="4"/>
  <c r="P26" i="4"/>
  <c r="Q26" i="4"/>
  <c r="O26" i="4"/>
  <c r="P25" i="4"/>
  <c r="Q25" i="4"/>
  <c r="O25" i="4"/>
  <c r="P24" i="4"/>
  <c r="Q24" i="4"/>
  <c r="O24" i="4"/>
  <c r="P23" i="4"/>
  <c r="Q23" i="4"/>
  <c r="O23" i="4"/>
  <c r="P22" i="4"/>
  <c r="Q22" i="4"/>
  <c r="O22" i="4"/>
  <c r="P21" i="4"/>
  <c r="Q21" i="4"/>
  <c r="O21" i="4"/>
  <c r="P20" i="4"/>
  <c r="Q20" i="4"/>
  <c r="O20" i="4"/>
  <c r="P19" i="4"/>
  <c r="Q19" i="4"/>
  <c r="O19" i="4"/>
  <c r="P18" i="4"/>
  <c r="Q18" i="4"/>
  <c r="O18" i="4"/>
  <c r="P17" i="4"/>
  <c r="Q17" i="4"/>
  <c r="O17" i="4"/>
  <c r="P16" i="4"/>
  <c r="Q16" i="4"/>
  <c r="O16" i="4"/>
  <c r="P15" i="4"/>
  <c r="Q15" i="4"/>
  <c r="O15" i="4"/>
  <c r="P14" i="4"/>
  <c r="Q14" i="4"/>
  <c r="O14" i="4"/>
  <c r="P13" i="4"/>
  <c r="Q13" i="4"/>
  <c r="O13" i="4"/>
  <c r="P12" i="4"/>
  <c r="Q12" i="4"/>
  <c r="O12" i="4"/>
  <c r="P11" i="4"/>
  <c r="Q11" i="4"/>
  <c r="O11" i="4"/>
  <c r="P10" i="4"/>
  <c r="Q10" i="4"/>
  <c r="O10" i="4"/>
  <c r="P9" i="4"/>
  <c r="Q9" i="4"/>
  <c r="O9" i="4"/>
  <c r="P8" i="4"/>
  <c r="Q8" i="4"/>
  <c r="O8" i="4"/>
  <c r="P7" i="4"/>
  <c r="Q7" i="4"/>
  <c r="O7" i="4"/>
  <c r="P6" i="4"/>
  <c r="Q6" i="4"/>
  <c r="O6" i="4"/>
  <c r="P5" i="4"/>
  <c r="Q5" i="4"/>
  <c r="O5" i="4"/>
  <c r="P4" i="4"/>
  <c r="Q4" i="4"/>
  <c r="O4" i="4"/>
  <c r="P3" i="4"/>
  <c r="Q3" i="4"/>
  <c r="O3" i="4"/>
</calcChain>
</file>

<file path=xl/sharedStrings.xml><?xml version="1.0" encoding="utf-8"?>
<sst xmlns="http://schemas.openxmlformats.org/spreadsheetml/2006/main" count="50" uniqueCount="44">
  <si>
    <t>H4-1</t>
  </si>
  <si>
    <t>H4-2</t>
  </si>
  <si>
    <t>H4-3</t>
  </si>
  <si>
    <t>H4-4</t>
  </si>
  <si>
    <t>H4-5</t>
  </si>
  <si>
    <t>H4-6</t>
  </si>
  <si>
    <t>H4-7</t>
  </si>
  <si>
    <t>H4-8</t>
  </si>
  <si>
    <t>H4-9</t>
  </si>
  <si>
    <t>H4-10</t>
  </si>
  <si>
    <t>HP-1</t>
  </si>
  <si>
    <t>HP-2</t>
  </si>
  <si>
    <t>HP-3</t>
  </si>
  <si>
    <t>HP-4</t>
  </si>
  <si>
    <t>HP-5</t>
  </si>
  <si>
    <t>HP-6</t>
  </si>
  <si>
    <t>HP-7</t>
  </si>
  <si>
    <t>HP-8</t>
  </si>
  <si>
    <t>HP-9</t>
  </si>
  <si>
    <t>HP-10</t>
  </si>
  <si>
    <t>HM-1</t>
  </si>
  <si>
    <t>HM-2</t>
  </si>
  <si>
    <t>HM-3</t>
  </si>
  <si>
    <t>HM-4</t>
  </si>
  <si>
    <t>HM-5</t>
  </si>
  <si>
    <t>HM6</t>
  </si>
  <si>
    <t>HM-7</t>
  </si>
  <si>
    <t>HM8</t>
  </si>
  <si>
    <t>HM-9</t>
  </si>
  <si>
    <t>HM-10</t>
  </si>
  <si>
    <t>MPAO1</t>
  </si>
  <si>
    <t>PA14</t>
  </si>
  <si>
    <t>PAO1</t>
  </si>
  <si>
    <t>Parent Strains</t>
  </si>
  <si>
    <t>Sample</t>
  </si>
  <si>
    <t>Average (min)</t>
  </si>
  <si>
    <t>Controls</t>
  </si>
  <si>
    <t>Doubling Time of Replicates Before LB Passaging (min)</t>
  </si>
  <si>
    <t>Standard Deviation</t>
  </si>
  <si>
    <t>Standard Error</t>
  </si>
  <si>
    <t>Doubling Time Compared To Parent Strain (p-value)</t>
  </si>
  <si>
    <t>Doubling Time of Replicates After Unselected Passaging (min)</t>
  </si>
  <si>
    <t>Doubling Time Compared to Parent Isolate prior to unselected passaging (p-value)</t>
  </si>
  <si>
    <t>Table S2: Doubling Time of Highly Aztreonam Resistant Isolates Pre and Post LB Passaging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</si>
</sst>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2" fontId="0" fillId="0" borderId="0" xfId="0" applyNumberFormat="1" applyFont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2" fontId="0" fillId="0" borderId="1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2" fontId="0" fillId="0" borderId="3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 vertical="center"/>
    </xf>
    <xf numFmtId="11" fontId="0" fillId="0" borderId="5" xfId="0" applyNumberFormat="1" applyFont="1" applyBorder="1" applyAlignment="1">
      <alignment horizontal="center" vertical="center"/>
    </xf>
    <xf numFmtId="2" fontId="0" fillId="0" borderId="8" xfId="0" applyNumberFormat="1" applyFont="1" applyBorder="1" applyAlignment="1">
      <alignment horizontal="center" vertical="center"/>
    </xf>
    <xf numFmtId="2" fontId="0" fillId="0" borderId="10" xfId="0" applyNumberFormat="1" applyFont="1" applyBorder="1" applyAlignment="1">
      <alignment horizontal="center" vertical="center"/>
    </xf>
    <xf numFmtId="2" fontId="0" fillId="0" borderId="11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0" fillId="0" borderId="16" xfId="0" applyNumberFormat="1" applyFont="1" applyBorder="1" applyAlignment="1">
      <alignment horizontal="center" vertical="center"/>
    </xf>
    <xf numFmtId="11" fontId="0" fillId="0" borderId="3" xfId="0" applyNumberFormat="1" applyFont="1" applyBorder="1" applyAlignment="1">
      <alignment horizontal="center" vertical="center"/>
    </xf>
    <xf numFmtId="2" fontId="4" fillId="0" borderId="2" xfId="4" applyNumberFormat="1" applyFont="1" applyBorder="1" applyAlignment="1">
      <alignment horizontal="center" vertical="center" wrapText="1"/>
    </xf>
    <xf numFmtId="2" fontId="4" fillId="0" borderId="1" xfId="4" applyNumberFormat="1" applyFont="1" applyBorder="1" applyAlignment="1">
      <alignment horizontal="center" vertical="center" wrapText="1"/>
    </xf>
    <xf numFmtId="2" fontId="4" fillId="0" borderId="3" xfId="4" applyNumberFormat="1" applyFont="1" applyBorder="1" applyAlignment="1">
      <alignment horizontal="center" vertical="center" wrapText="1"/>
    </xf>
    <xf numFmtId="11" fontId="0" fillId="0" borderId="3" xfId="0" applyNumberFormat="1" applyFont="1" applyBorder="1" applyAlignment="1">
      <alignment horizontal="center" vertical="center" wrapText="1"/>
    </xf>
    <xf numFmtId="2" fontId="0" fillId="0" borderId="14" xfId="0" applyNumberFormat="1" applyFont="1" applyBorder="1" applyAlignment="1">
      <alignment horizontal="center" vertical="center"/>
    </xf>
    <xf numFmtId="2" fontId="4" fillId="0" borderId="0" xfId="4" applyNumberFormat="1" applyFont="1" applyBorder="1" applyAlignment="1">
      <alignment horizontal="center" vertical="center" wrapText="1"/>
    </xf>
    <xf numFmtId="2" fontId="4" fillId="0" borderId="4" xfId="4" applyNumberFormat="1" applyFont="1" applyBorder="1" applyAlignment="1">
      <alignment horizontal="center" vertical="center" wrapText="1"/>
    </xf>
    <xf numFmtId="2" fontId="0" fillId="0" borderId="5" xfId="0" applyNumberFormat="1" applyFont="1" applyBorder="1" applyAlignment="1">
      <alignment horizontal="center" vertical="center" wrapText="1"/>
    </xf>
    <xf numFmtId="11" fontId="0" fillId="0" borderId="5" xfId="0" applyNumberFormat="1" applyFont="1" applyBorder="1" applyAlignment="1">
      <alignment horizontal="center" vertical="center" wrapText="1"/>
    </xf>
    <xf numFmtId="2" fontId="4" fillId="0" borderId="5" xfId="4" applyNumberFormat="1" applyFont="1" applyBorder="1" applyAlignment="1">
      <alignment horizontal="center" vertical="center" wrapText="1"/>
    </xf>
    <xf numFmtId="2" fontId="4" fillId="0" borderId="0" xfId="1" applyNumberFormat="1" applyFont="1" applyBorder="1" applyAlignment="1">
      <alignment horizontal="center" vertical="center" wrapText="1"/>
    </xf>
    <xf numFmtId="2" fontId="0" fillId="0" borderId="17" xfId="0" applyNumberFormat="1" applyFont="1" applyBorder="1" applyAlignment="1">
      <alignment horizontal="center" vertical="center"/>
    </xf>
    <xf numFmtId="11" fontId="0" fillId="0" borderId="11" xfId="0" applyNumberFormat="1" applyFont="1" applyBorder="1" applyAlignment="1">
      <alignment horizontal="center" vertical="center"/>
    </xf>
    <xf numFmtId="2" fontId="4" fillId="0" borderId="10" xfId="4" applyNumberFormat="1" applyFont="1" applyBorder="1" applyAlignment="1">
      <alignment horizontal="center" vertical="center" wrapText="1"/>
    </xf>
    <xf numFmtId="2" fontId="4" fillId="0" borderId="8" xfId="4" applyNumberFormat="1" applyFont="1" applyBorder="1" applyAlignment="1">
      <alignment horizontal="center" vertical="center" wrapText="1"/>
    </xf>
    <xf numFmtId="11" fontId="0" fillId="0" borderId="11" xfId="0" applyNumberFormat="1" applyFont="1" applyBorder="1" applyAlignment="1">
      <alignment horizontal="center" vertical="center" wrapText="1"/>
    </xf>
    <xf numFmtId="2" fontId="4" fillId="0" borderId="11" xfId="4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/>
    </xf>
    <xf numFmtId="2" fontId="0" fillId="0" borderId="13" xfId="0" applyNumberFormat="1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 wrapText="1"/>
    </xf>
    <xf numFmtId="11" fontId="0" fillId="0" borderId="6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11" fontId="0" fillId="0" borderId="7" xfId="0" applyNumberFormat="1" applyFont="1" applyBorder="1" applyAlignment="1">
      <alignment horizontal="center" vertical="center" wrapText="1"/>
    </xf>
    <xf numFmtId="11" fontId="0" fillId="0" borderId="9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 3" xfId="1"/>
    <cellStyle name="Normal 3 2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S35"/>
  <sheetViews>
    <sheetView tabSelected="1" workbookViewId="0">
      <selection activeCell="F12" sqref="F12"/>
    </sheetView>
  </sheetViews>
  <sheetFormatPr defaultColWidth="8.85546875" defaultRowHeight="15" x14ac:dyDescent="0.25"/>
  <cols>
    <col min="1" max="9" width="8.85546875" style="5"/>
    <col min="10" max="10" width="14" style="5" customWidth="1"/>
    <col min="11" max="17" width="8.85546875" style="5"/>
    <col min="18" max="18" width="16.7109375" style="5" customWidth="1"/>
    <col min="19" max="16384" width="8.85546875" style="5"/>
  </cols>
  <sheetData>
    <row r="1" spans="1:19" ht="30.75" customHeight="1" thickBot="1" x14ac:dyDescent="0.3">
      <c r="A1" s="53" t="s">
        <v>43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5"/>
    </row>
    <row r="2" spans="1:19" ht="73.5" customHeight="1" thickBot="1" x14ac:dyDescent="0.25">
      <c r="A2" s="18" t="s">
        <v>33</v>
      </c>
      <c r="B2" s="18" t="s">
        <v>34</v>
      </c>
      <c r="C2" s="52" t="s">
        <v>37</v>
      </c>
      <c r="D2" s="52"/>
      <c r="E2" s="52"/>
      <c r="F2" s="52"/>
      <c r="G2" s="23" t="s">
        <v>35</v>
      </c>
      <c r="H2" s="24" t="s">
        <v>38</v>
      </c>
      <c r="I2" s="25" t="s">
        <v>39</v>
      </c>
      <c r="J2" s="25" t="s">
        <v>40</v>
      </c>
      <c r="K2" s="52" t="s">
        <v>41</v>
      </c>
      <c r="L2" s="52"/>
      <c r="M2" s="52"/>
      <c r="N2" s="52"/>
      <c r="O2" s="23" t="s">
        <v>35</v>
      </c>
      <c r="P2" s="24" t="s">
        <v>38</v>
      </c>
      <c r="Q2" s="25" t="s">
        <v>39</v>
      </c>
      <c r="R2" s="25" t="s">
        <v>42</v>
      </c>
      <c r="S2" s="19"/>
    </row>
    <row r="3" spans="1:19" x14ac:dyDescent="0.25">
      <c r="A3" s="56" t="s">
        <v>32</v>
      </c>
      <c r="B3" s="20" t="s">
        <v>10</v>
      </c>
      <c r="C3" s="26">
        <v>106.96715749381872</v>
      </c>
      <c r="D3" s="7">
        <v>103.92011702547906</v>
      </c>
      <c r="E3" s="7">
        <v>107.63154977638902</v>
      </c>
      <c r="F3" s="7"/>
      <c r="G3" s="6">
        <f t="shared" ref="G3:G23" si="0">AVERAGE(C3:F3)</f>
        <v>106.17294143189559</v>
      </c>
      <c r="H3" s="7">
        <f t="shared" ref="H3:H23" si="1">_xlfn.STDEV.P(C3:F3)</f>
        <v>1.6159141130011161</v>
      </c>
      <c r="I3" s="8">
        <f t="shared" ref="I3:I12" si="2">H3/SQRT(3)</f>
        <v>0.93294844812850974</v>
      </c>
      <c r="J3" s="27">
        <v>2.1248885594977979E-4</v>
      </c>
      <c r="K3" s="28">
        <v>84.530143970725021</v>
      </c>
      <c r="L3" s="28">
        <v>88.637746874673297</v>
      </c>
      <c r="M3" s="28">
        <v>101.18936942480953</v>
      </c>
      <c r="N3" s="28">
        <v>89.902358049279542</v>
      </c>
      <c r="O3" s="29">
        <f>AVERAGE(K3:N3)</f>
        <v>91.06490457987185</v>
      </c>
      <c r="P3" s="28">
        <f>_xlfn.STDEV.P(K3:N3)</f>
        <v>6.1735422080223294</v>
      </c>
      <c r="Q3" s="30">
        <f>P3/SQRT(4)</f>
        <v>3.0867711040111647</v>
      </c>
      <c r="R3" s="31">
        <v>8.7003865992990505E-3</v>
      </c>
    </row>
    <row r="4" spans="1:19" x14ac:dyDescent="0.25">
      <c r="A4" s="57"/>
      <c r="B4" s="21" t="s">
        <v>11</v>
      </c>
      <c r="C4" s="32">
        <v>158.252780949759</v>
      </c>
      <c r="D4" s="10">
        <v>198.04205158855578</v>
      </c>
      <c r="E4" s="10">
        <v>206.90960613729709</v>
      </c>
      <c r="F4" s="10"/>
      <c r="G4" s="9">
        <f t="shared" si="0"/>
        <v>187.73481289187063</v>
      </c>
      <c r="H4" s="10">
        <f t="shared" si="1"/>
        <v>21.158938796569991</v>
      </c>
      <c r="I4" s="11">
        <f t="shared" si="2"/>
        <v>12.216119009966501</v>
      </c>
      <c r="J4" s="12">
        <v>2.4786702871453276E-3</v>
      </c>
      <c r="K4" s="33">
        <v>119.09745370445795</v>
      </c>
      <c r="L4" s="33">
        <v>135.38030870311431</v>
      </c>
      <c r="M4" s="33">
        <v>140.31319444533307</v>
      </c>
      <c r="N4" s="1"/>
      <c r="O4" s="34">
        <f t="shared" ref="O4:O35" si="3">AVERAGE(K4:N4)</f>
        <v>131.59698561763511</v>
      </c>
      <c r="P4" s="33">
        <f t="shared" ref="P4:P35" si="4">_xlfn.STDEV.P(K4:N4)</f>
        <v>9.0650267134317541</v>
      </c>
      <c r="Q4" s="35">
        <f>P4/SQRT(3)</f>
        <v>5.2336956132109718</v>
      </c>
      <c r="R4" s="36">
        <v>1.3040034386707679E-2</v>
      </c>
    </row>
    <row r="5" spans="1:19" x14ac:dyDescent="0.25">
      <c r="A5" s="57"/>
      <c r="B5" s="21" t="s">
        <v>12</v>
      </c>
      <c r="C5" s="32">
        <v>104.86341612102046</v>
      </c>
      <c r="D5" s="10">
        <v>99.02102579427789</v>
      </c>
      <c r="E5" s="10">
        <v>111.08127893588868</v>
      </c>
      <c r="F5" s="10"/>
      <c r="G5" s="9">
        <f t="shared" si="0"/>
        <v>104.98857361706234</v>
      </c>
      <c r="H5" s="10">
        <f t="shared" si="1"/>
        <v>4.924373040231945</v>
      </c>
      <c r="I5" s="11">
        <f t="shared" si="2"/>
        <v>2.8430881003680493</v>
      </c>
      <c r="J5" s="12">
        <v>6.6114362545116974E-3</v>
      </c>
      <c r="K5" s="33">
        <v>164.64303576245732</v>
      </c>
      <c r="L5" s="33">
        <v>173.28679513998631</v>
      </c>
      <c r="M5" s="33">
        <v>171.14745199010994</v>
      </c>
      <c r="N5" s="33">
        <v>155.06648334674392</v>
      </c>
      <c r="O5" s="34">
        <f t="shared" si="3"/>
        <v>166.03594155982438</v>
      </c>
      <c r="P5" s="33">
        <f t="shared" si="4"/>
        <v>7.0882229184881425</v>
      </c>
      <c r="Q5" s="37">
        <f>P5/SQRT(4)</f>
        <v>3.5441114592440712</v>
      </c>
      <c r="R5" s="36">
        <v>5.8952855197102513E-5</v>
      </c>
    </row>
    <row r="6" spans="1:19" x14ac:dyDescent="0.25">
      <c r="A6" s="57"/>
      <c r="B6" s="21" t="s">
        <v>13</v>
      </c>
      <c r="C6" s="32">
        <v>222.87690693245801</v>
      </c>
      <c r="D6" s="10">
        <v>189.38447556282657</v>
      </c>
      <c r="E6" s="10">
        <v>202.6746141988144</v>
      </c>
      <c r="F6" s="10"/>
      <c r="G6" s="9">
        <f t="shared" si="0"/>
        <v>204.97866556469967</v>
      </c>
      <c r="H6" s="10">
        <f t="shared" si="1"/>
        <v>13.76994866329928</v>
      </c>
      <c r="I6" s="11">
        <f t="shared" si="2"/>
        <v>7.9500835674831674</v>
      </c>
      <c r="J6" s="12">
        <v>2.6471137714982151E-4</v>
      </c>
      <c r="K6" s="33">
        <v>90.371209981739895</v>
      </c>
      <c r="L6" s="33">
        <v>112.52389294804306</v>
      </c>
      <c r="M6" s="33">
        <v>139.46623351306744</v>
      </c>
      <c r="N6" s="33">
        <v>110.90354888959124</v>
      </c>
      <c r="O6" s="34">
        <f t="shared" si="3"/>
        <v>113.31622133311041</v>
      </c>
      <c r="P6" s="33">
        <f t="shared" si="4"/>
        <v>17.440939306097647</v>
      </c>
      <c r="Q6" s="37">
        <f>P6/SQRT(4)</f>
        <v>8.7204696530488235</v>
      </c>
      <c r="R6" s="36">
        <v>7.1477498063948341E-4</v>
      </c>
    </row>
    <row r="7" spans="1:19" x14ac:dyDescent="0.25">
      <c r="A7" s="57"/>
      <c r="B7" s="21" t="s">
        <v>14</v>
      </c>
      <c r="C7" s="32">
        <v>180.50707827081911</v>
      </c>
      <c r="D7" s="10">
        <v>194.15887410642725</v>
      </c>
      <c r="E7" s="10">
        <v>185.83034331365826</v>
      </c>
      <c r="F7" s="10"/>
      <c r="G7" s="9">
        <f t="shared" si="0"/>
        <v>186.83209856363487</v>
      </c>
      <c r="H7" s="10">
        <f t="shared" si="1"/>
        <v>5.6181561370212147</v>
      </c>
      <c r="I7" s="11">
        <f t="shared" si="2"/>
        <v>3.2436439580585463</v>
      </c>
      <c r="J7" s="12">
        <v>1.6509952777591555E-5</v>
      </c>
      <c r="K7" s="33">
        <v>130.53619219584655</v>
      </c>
      <c r="L7" s="33">
        <v>181.45214150783909</v>
      </c>
      <c r="M7" s="33">
        <v>165.03504299046313</v>
      </c>
      <c r="N7" s="1"/>
      <c r="O7" s="34">
        <f t="shared" si="3"/>
        <v>159.00779223138292</v>
      </c>
      <c r="P7" s="33">
        <f t="shared" si="4"/>
        <v>21.218769794217287</v>
      </c>
      <c r="Q7" s="35">
        <f>P7/SQRT(3)</f>
        <v>12.250662452564052</v>
      </c>
      <c r="R7" s="36">
        <v>7.3743683272476143E-2</v>
      </c>
    </row>
    <row r="8" spans="1:19" x14ac:dyDescent="0.25">
      <c r="A8" s="57"/>
      <c r="B8" s="21" t="s">
        <v>15</v>
      </c>
      <c r="C8" s="32">
        <v>152.00596064911082</v>
      </c>
      <c r="D8" s="10">
        <v>137.2568674376129</v>
      </c>
      <c r="E8" s="10">
        <v>139.18618083533039</v>
      </c>
      <c r="F8" s="10"/>
      <c r="G8" s="9">
        <f t="shared" si="0"/>
        <v>142.81633630735138</v>
      </c>
      <c r="H8" s="10">
        <f t="shared" si="1"/>
        <v>6.5456071378009648</v>
      </c>
      <c r="I8" s="11">
        <f t="shared" si="2"/>
        <v>3.779108043018923</v>
      </c>
      <c r="J8" s="12">
        <v>2.8231712882909542E-4</v>
      </c>
      <c r="K8" s="33">
        <v>117.48257297626192</v>
      </c>
      <c r="L8" s="33">
        <v>131.02971277125619</v>
      </c>
      <c r="M8" s="33">
        <v>146.5427443044282</v>
      </c>
      <c r="N8" s="1"/>
      <c r="O8" s="34">
        <f t="shared" si="3"/>
        <v>131.68501001731542</v>
      </c>
      <c r="P8" s="33">
        <f t="shared" si="4"/>
        <v>11.872810682847708</v>
      </c>
      <c r="Q8" s="35">
        <f>P8/SQRT(3)</f>
        <v>6.8547704437795893</v>
      </c>
      <c r="R8" s="36">
        <v>0.15508046556687924</v>
      </c>
    </row>
    <row r="9" spans="1:19" x14ac:dyDescent="0.25">
      <c r="A9" s="57"/>
      <c r="B9" s="21" t="s">
        <v>16</v>
      </c>
      <c r="C9" s="32">
        <v>91.323739204208906</v>
      </c>
      <c r="D9" s="10">
        <v>91.203576389466491</v>
      </c>
      <c r="E9" s="10">
        <v>101.18936942480953</v>
      </c>
      <c r="F9" s="10"/>
      <c r="G9" s="9">
        <f t="shared" si="0"/>
        <v>94.57222833949497</v>
      </c>
      <c r="H9" s="10">
        <f t="shared" si="1"/>
        <v>4.6792824865022551</v>
      </c>
      <c r="I9" s="11">
        <f t="shared" si="2"/>
        <v>2.7015850031963784</v>
      </c>
      <c r="J9" s="12">
        <v>7.2105290734220728E-2</v>
      </c>
      <c r="K9" s="33">
        <v>97.902144146884922</v>
      </c>
      <c r="L9" s="33">
        <v>80.225368120364038</v>
      </c>
      <c r="M9" s="33">
        <v>88.637746874673297</v>
      </c>
      <c r="N9" s="33">
        <v>94.821775726394705</v>
      </c>
      <c r="O9" s="34">
        <f t="shared" si="3"/>
        <v>90.396758717079237</v>
      </c>
      <c r="P9" s="33">
        <f t="shared" si="4"/>
        <v>6.7539413551522154</v>
      </c>
      <c r="Q9" s="37">
        <f>P9/SQRT(4)</f>
        <v>3.3769706775761077</v>
      </c>
      <c r="R9" s="36">
        <v>0.23641318826712585</v>
      </c>
    </row>
    <row r="10" spans="1:19" x14ac:dyDescent="0.25">
      <c r="A10" s="57"/>
      <c r="B10" s="21" t="s">
        <v>17</v>
      </c>
      <c r="C10" s="32">
        <v>190.42504960438058</v>
      </c>
      <c r="D10" s="10">
        <v>141.74788968506039</v>
      </c>
      <c r="E10" s="10">
        <v>172.85465849375197</v>
      </c>
      <c r="F10" s="10"/>
      <c r="G10" s="9">
        <f t="shared" si="0"/>
        <v>168.34253259439762</v>
      </c>
      <c r="H10" s="10">
        <f t="shared" si="1"/>
        <v>20.12686321895017</v>
      </c>
      <c r="I10" s="11">
        <f t="shared" si="2"/>
        <v>11.620249897403658</v>
      </c>
      <c r="J10" s="12">
        <v>4.5055408829482177E-3</v>
      </c>
      <c r="K10" s="33">
        <v>98.738914609678815</v>
      </c>
      <c r="L10" s="33">
        <v>127.4167611323429</v>
      </c>
      <c r="M10" s="33">
        <v>121.39180044832668</v>
      </c>
      <c r="N10" s="1"/>
      <c r="O10" s="34">
        <f t="shared" si="3"/>
        <v>115.84915873011613</v>
      </c>
      <c r="P10" s="33">
        <f t="shared" si="4"/>
        <v>12.346264703860943</v>
      </c>
      <c r="Q10" s="35">
        <f>P10/SQRT(3)</f>
        <v>7.1281192502604904</v>
      </c>
      <c r="R10" s="36">
        <v>1.7356126904562477E-2</v>
      </c>
    </row>
    <row r="11" spans="1:19" x14ac:dyDescent="0.25">
      <c r="A11" s="57"/>
      <c r="B11" s="21" t="s">
        <v>18</v>
      </c>
      <c r="C11" s="32">
        <v>114.949781187387</v>
      </c>
      <c r="D11" s="10">
        <v>117.08567239188265</v>
      </c>
      <c r="E11" s="10">
        <v>134.59168554562044</v>
      </c>
      <c r="F11" s="10"/>
      <c r="G11" s="9">
        <f t="shared" si="0"/>
        <v>122.20904637496335</v>
      </c>
      <c r="H11" s="10">
        <f t="shared" si="1"/>
        <v>8.7991599005199959</v>
      </c>
      <c r="I11" s="11">
        <f t="shared" si="2"/>
        <v>5.0801973372077809</v>
      </c>
      <c r="J11" s="12">
        <v>4.6361529086319866E-3</v>
      </c>
      <c r="K11" s="38">
        <v>131.77703052470443</v>
      </c>
      <c r="L11" s="38">
        <v>131.27787510605023</v>
      </c>
      <c r="M11" s="38">
        <v>172.42467178108092</v>
      </c>
      <c r="N11" s="1"/>
      <c r="O11" s="34">
        <f t="shared" si="3"/>
        <v>145.15985913727852</v>
      </c>
      <c r="P11" s="33">
        <f t="shared" si="4"/>
        <v>19.280210846171201</v>
      </c>
      <c r="Q11" s="35">
        <f>P11/SQRT(3)</f>
        <v>11.131434922069685</v>
      </c>
      <c r="R11" s="36">
        <v>0.10020185985524256</v>
      </c>
    </row>
    <row r="12" spans="1:19" ht="15.75" thickBot="1" x14ac:dyDescent="0.3">
      <c r="A12" s="58"/>
      <c r="B12" s="22" t="s">
        <v>19</v>
      </c>
      <c r="C12" s="39">
        <v>135.6452408140793</v>
      </c>
      <c r="D12" s="14">
        <v>131.52697923338621</v>
      </c>
      <c r="E12" s="14">
        <v>160.82301173084579</v>
      </c>
      <c r="F12" s="14"/>
      <c r="G12" s="13">
        <f t="shared" si="0"/>
        <v>142.66507725943711</v>
      </c>
      <c r="H12" s="14">
        <f t="shared" si="1"/>
        <v>12.949207384050762</v>
      </c>
      <c r="I12" s="15">
        <f t="shared" si="2"/>
        <v>7.4762283689739979</v>
      </c>
      <c r="J12" s="40">
        <v>3.5825730079462438E-3</v>
      </c>
      <c r="K12" s="41">
        <v>155.41416604483078</v>
      </c>
      <c r="L12" s="41">
        <v>117.88217356461655</v>
      </c>
      <c r="M12" s="41">
        <v>117.28378689677585</v>
      </c>
      <c r="N12" s="41">
        <v>129.31850383581067</v>
      </c>
      <c r="O12" s="42">
        <f t="shared" si="3"/>
        <v>129.97465758550845</v>
      </c>
      <c r="P12" s="41">
        <f t="shared" si="4"/>
        <v>15.450610805311648</v>
      </c>
      <c r="Q12" s="4">
        <f>P12/SQRT(3)</f>
        <v>8.9204143075908213</v>
      </c>
      <c r="R12" s="43">
        <v>0.18760967467480449</v>
      </c>
    </row>
    <row r="13" spans="1:19" x14ac:dyDescent="0.25">
      <c r="A13" s="57" t="s">
        <v>30</v>
      </c>
      <c r="B13" s="21" t="s">
        <v>20</v>
      </c>
      <c r="C13" s="32">
        <v>202.6746141988144</v>
      </c>
      <c r="D13" s="10">
        <v>256.7211779851649</v>
      </c>
      <c r="E13" s="10">
        <v>259.60568560297577</v>
      </c>
      <c r="F13" s="10">
        <v>187.33707582701226</v>
      </c>
      <c r="G13" s="6">
        <f t="shared" si="0"/>
        <v>226.58463840349185</v>
      </c>
      <c r="H13" s="7">
        <f t="shared" si="1"/>
        <v>32.05721838280418</v>
      </c>
      <c r="I13" s="8">
        <f>H13/2</f>
        <v>16.02860919140209</v>
      </c>
      <c r="J13" s="27">
        <v>1.9167848813613944E-3</v>
      </c>
      <c r="K13" s="33">
        <v>145.61915557982041</v>
      </c>
      <c r="L13" s="33">
        <v>146.5427443044282</v>
      </c>
      <c r="M13" s="33">
        <v>126.25631704188439</v>
      </c>
      <c r="N13" s="33">
        <v>137.80262038965117</v>
      </c>
      <c r="O13" s="34">
        <f t="shared" si="3"/>
        <v>139.05520932894603</v>
      </c>
      <c r="P13" s="33">
        <f t="shared" si="4"/>
        <v>8.1321767261306874</v>
      </c>
      <c r="Q13" s="37">
        <f>P13/SQRT(4)</f>
        <v>4.0660883630653437</v>
      </c>
      <c r="R13" s="36">
        <v>8.4854684699974653E-4</v>
      </c>
    </row>
    <row r="14" spans="1:19" x14ac:dyDescent="0.25">
      <c r="A14" s="57"/>
      <c r="B14" s="21" t="s">
        <v>21</v>
      </c>
      <c r="C14" s="32">
        <v>156.46663218057455</v>
      </c>
      <c r="D14" s="10">
        <v>152.67559043170598</v>
      </c>
      <c r="E14" s="10">
        <v>167.42685520771627</v>
      </c>
      <c r="F14" s="10"/>
      <c r="G14" s="9">
        <f t="shared" si="0"/>
        <v>158.85635927333226</v>
      </c>
      <c r="H14" s="10">
        <f t="shared" si="1"/>
        <v>6.2547608430904136</v>
      </c>
      <c r="I14" s="11">
        <f>H14/SQRT(3)</f>
        <v>3.6111878564749813</v>
      </c>
      <c r="J14" s="12">
        <v>3.3743558404456583E-4</v>
      </c>
      <c r="K14" s="33">
        <v>127.88693368264674</v>
      </c>
      <c r="L14" s="33">
        <v>145.61915557982041</v>
      </c>
      <c r="M14" s="33">
        <v>125.5701414057872</v>
      </c>
      <c r="N14" s="1"/>
      <c r="O14" s="34">
        <f t="shared" si="3"/>
        <v>133.02541022275145</v>
      </c>
      <c r="P14" s="33">
        <f t="shared" si="4"/>
        <v>8.9552107067171072</v>
      </c>
      <c r="Q14" s="35">
        <f>P14/SQRT(3)</f>
        <v>5.1702933121729409</v>
      </c>
      <c r="R14" s="36">
        <v>1.4360579202181513E-2</v>
      </c>
    </row>
    <row r="15" spans="1:19" x14ac:dyDescent="0.25">
      <c r="A15" s="57"/>
      <c r="B15" s="21" t="s">
        <v>22</v>
      </c>
      <c r="C15" s="32">
        <v>214.59665032815641</v>
      </c>
      <c r="D15" s="10">
        <v>199.75423070891796</v>
      </c>
      <c r="E15" s="10">
        <v>182.40715277893298</v>
      </c>
      <c r="F15" s="10">
        <v>198.60950732376656</v>
      </c>
      <c r="G15" s="9">
        <f t="shared" si="0"/>
        <v>198.84188528494349</v>
      </c>
      <c r="H15" s="10">
        <f t="shared" si="1"/>
        <v>11.392974016915538</v>
      </c>
      <c r="I15" s="11">
        <f>H15/2</f>
        <v>5.696487008457769</v>
      </c>
      <c r="J15" s="12">
        <v>5.8014958788530893E-5</v>
      </c>
      <c r="K15" s="33">
        <v>111.25957954413246</v>
      </c>
      <c r="L15" s="33">
        <v>106.31091726379529</v>
      </c>
      <c r="M15" s="33">
        <v>112.70685862763338</v>
      </c>
      <c r="N15" s="33">
        <v>127.88693368264674</v>
      </c>
      <c r="O15" s="34">
        <f t="shared" si="3"/>
        <v>114.54107227955197</v>
      </c>
      <c r="P15" s="33">
        <f t="shared" si="4"/>
        <v>8.0619476937569985</v>
      </c>
      <c r="Q15" s="37">
        <f>P15/SQRT(4)</f>
        <v>4.0309738468784992</v>
      </c>
      <c r="R15" s="36">
        <v>1.5305140238742703E-4</v>
      </c>
    </row>
    <row r="16" spans="1:19" x14ac:dyDescent="0.25">
      <c r="A16" s="57"/>
      <c r="B16" s="21" t="s">
        <v>23</v>
      </c>
      <c r="C16" s="32">
        <v>190.94963651789126</v>
      </c>
      <c r="D16" s="10">
        <v>213.27605555690621</v>
      </c>
      <c r="E16" s="10">
        <v>169.88901484312385</v>
      </c>
      <c r="F16" s="10">
        <v>167.42685520771627</v>
      </c>
      <c r="G16" s="9">
        <f t="shared" si="0"/>
        <v>185.3853905314094</v>
      </c>
      <c r="H16" s="10">
        <f t="shared" si="1"/>
        <v>18.516861771149102</v>
      </c>
      <c r="I16" s="11">
        <f>H16/2</f>
        <v>9.2584308855745512</v>
      </c>
      <c r="J16" s="12">
        <v>9.4373397280867767E-4</v>
      </c>
      <c r="K16" s="33">
        <v>125.116819595658</v>
      </c>
      <c r="L16" s="33">
        <v>126.02676010180824</v>
      </c>
      <c r="M16" s="33">
        <v>132.78681619922321</v>
      </c>
      <c r="N16" s="1"/>
      <c r="O16" s="34">
        <f t="shared" si="3"/>
        <v>127.97679863222982</v>
      </c>
      <c r="P16" s="33">
        <f t="shared" si="4"/>
        <v>3.4214226745874807</v>
      </c>
      <c r="Q16" s="35">
        <f>P16/SQRT(3)</f>
        <v>1.9753593021845715</v>
      </c>
      <c r="R16" s="36">
        <v>3.8284331500548184E-3</v>
      </c>
    </row>
    <row r="17" spans="1:18" x14ac:dyDescent="0.25">
      <c r="A17" s="57"/>
      <c r="B17" s="21" t="s">
        <v>24</v>
      </c>
      <c r="C17" s="32">
        <v>201.49627341858874</v>
      </c>
      <c r="D17" s="10">
        <v>198.60950732376656</v>
      </c>
      <c r="E17" s="10">
        <v>188.86844156946736</v>
      </c>
      <c r="F17" s="10">
        <v>210.6830336048466</v>
      </c>
      <c r="G17" s="9">
        <f t="shared" si="0"/>
        <v>199.91431397916733</v>
      </c>
      <c r="H17" s="10">
        <f t="shared" si="1"/>
        <v>7.7810946489522514</v>
      </c>
      <c r="I17" s="11">
        <f>H17/2</f>
        <v>3.8905473244761257</v>
      </c>
      <c r="J17" s="12">
        <v>1.1615736886471201E-5</v>
      </c>
      <c r="K17" s="33">
        <v>194.15887410642725</v>
      </c>
      <c r="L17" s="33">
        <v>222.8769069324583</v>
      </c>
      <c r="M17" s="33">
        <v>208.77927125299556</v>
      </c>
      <c r="N17" s="1"/>
      <c r="O17" s="34">
        <f t="shared" si="3"/>
        <v>208.60501743062704</v>
      </c>
      <c r="P17" s="33">
        <f t="shared" si="4"/>
        <v>11.724735267664022</v>
      </c>
      <c r="Q17" s="35">
        <f>P17/SQRT(3)</f>
        <v>6.769279062962922</v>
      </c>
      <c r="R17" s="36">
        <v>0.12487009110880337</v>
      </c>
    </row>
    <row r="18" spans="1:18" x14ac:dyDescent="0.25">
      <c r="A18" s="57"/>
      <c r="B18" s="21" t="s">
        <v>25</v>
      </c>
      <c r="C18" s="32">
        <v>125.34307062566822</v>
      </c>
      <c r="D18" s="10">
        <v>119.92165753632273</v>
      </c>
      <c r="E18" s="10">
        <v>124.66675909351534</v>
      </c>
      <c r="F18" s="10"/>
      <c r="G18" s="9">
        <f t="shared" si="0"/>
        <v>123.31049575183543</v>
      </c>
      <c r="H18" s="10">
        <f t="shared" si="1"/>
        <v>2.4121246043436795</v>
      </c>
      <c r="I18" s="11">
        <f>H18/SQRT(3)</f>
        <v>1.392640789636743</v>
      </c>
      <c r="J18" s="12">
        <v>1.798100016947296E-3</v>
      </c>
      <c r="K18" s="33">
        <v>99.162686775385581</v>
      </c>
      <c r="L18" s="33">
        <v>103.76454798801576</v>
      </c>
      <c r="M18" s="33">
        <v>95.081917772283305</v>
      </c>
      <c r="N18" s="33">
        <v>86.427329246875985</v>
      </c>
      <c r="O18" s="34">
        <f t="shared" si="3"/>
        <v>96.109120445640144</v>
      </c>
      <c r="P18" s="33">
        <f t="shared" si="4"/>
        <v>6.3781279450818644</v>
      </c>
      <c r="Q18" s="37">
        <f>P18/SQRT(4)</f>
        <v>3.1890639725409322</v>
      </c>
      <c r="R18" s="36">
        <v>9.7065188110522687E-4</v>
      </c>
    </row>
    <row r="19" spans="1:18" x14ac:dyDescent="0.25">
      <c r="A19" s="57"/>
      <c r="B19" s="21" t="s">
        <v>26</v>
      </c>
      <c r="C19" s="32">
        <v>184.83924814931876</v>
      </c>
      <c r="D19" s="10">
        <v>169.88901484312385</v>
      </c>
      <c r="E19" s="10">
        <v>151.3421791615601</v>
      </c>
      <c r="F19" s="10"/>
      <c r="G19" s="9">
        <f t="shared" si="0"/>
        <v>168.6901473846676</v>
      </c>
      <c r="H19" s="10">
        <f t="shared" si="1"/>
        <v>13.701371466143453</v>
      </c>
      <c r="I19" s="11">
        <f>H19/SQRT(3)</f>
        <v>7.9104905042449802</v>
      </c>
      <c r="J19" s="12">
        <v>2.017343644221264E-3</v>
      </c>
      <c r="K19" s="33">
        <v>84.324474520674613</v>
      </c>
      <c r="L19" s="33">
        <v>108.81431405964604</v>
      </c>
      <c r="M19" s="33">
        <v>95.738560850821159</v>
      </c>
      <c r="N19" s="1"/>
      <c r="O19" s="34">
        <f t="shared" si="3"/>
        <v>96.292449810380603</v>
      </c>
      <c r="P19" s="33">
        <f t="shared" si="4"/>
        <v>10.005603593179954</v>
      </c>
      <c r="Q19" s="35">
        <f>P19/SQRT(3)</f>
        <v>5.7767379279271331</v>
      </c>
      <c r="R19" s="36">
        <v>1.9005092002424735E-3</v>
      </c>
    </row>
    <row r="20" spans="1:18" x14ac:dyDescent="0.25">
      <c r="A20" s="57"/>
      <c r="B20" s="21" t="s">
        <v>27</v>
      </c>
      <c r="C20" s="32">
        <v>160.08018026788577</v>
      </c>
      <c r="D20" s="10">
        <v>189.90333713971106</v>
      </c>
      <c r="E20" s="10">
        <v>149.70781437579811</v>
      </c>
      <c r="F20" s="10"/>
      <c r="G20" s="9">
        <f t="shared" si="0"/>
        <v>166.56377726113166</v>
      </c>
      <c r="H20" s="10">
        <f t="shared" si="1"/>
        <v>17.038149059178377</v>
      </c>
      <c r="I20" s="11">
        <f>H20/SQRT(3)</f>
        <v>9.8369799458096061</v>
      </c>
      <c r="J20" s="12">
        <v>4.6797835227900889E-3</v>
      </c>
      <c r="K20" s="33">
        <v>140.59780538741285</v>
      </c>
      <c r="L20" s="33">
        <v>150.35730597829615</v>
      </c>
      <c r="M20" s="33">
        <v>134.85353707391931</v>
      </c>
      <c r="N20" s="33"/>
      <c r="O20" s="34">
        <f t="shared" si="3"/>
        <v>141.93621614654276</v>
      </c>
      <c r="P20" s="33">
        <f t="shared" si="4"/>
        <v>6.3997510410013412</v>
      </c>
      <c r="Q20" s="35">
        <f>P20/SQRT(3)</f>
        <v>3.6948979862687121</v>
      </c>
      <c r="R20" s="36">
        <v>6.4105266782502571E-2</v>
      </c>
    </row>
    <row r="21" spans="1:18" x14ac:dyDescent="0.25">
      <c r="A21" s="57"/>
      <c r="B21" s="21" t="s">
        <v>28</v>
      </c>
      <c r="C21" s="32">
        <v>134.85353707391931</v>
      </c>
      <c r="D21" s="10">
        <v>145.61915557982041</v>
      </c>
      <c r="E21" s="10">
        <v>145.00987041003037</v>
      </c>
      <c r="F21" s="10">
        <v>149.38516822412615</v>
      </c>
      <c r="G21" s="9">
        <f t="shared" si="0"/>
        <v>143.71693282197407</v>
      </c>
      <c r="H21" s="10">
        <f t="shared" si="1"/>
        <v>5.3846730585041715</v>
      </c>
      <c r="I21" s="11">
        <f>H21/2</f>
        <v>2.6923365292520858</v>
      </c>
      <c r="J21" s="12">
        <v>1.3985876750669112E-4</v>
      </c>
      <c r="K21" s="33">
        <v>156.11422985584352</v>
      </c>
      <c r="L21" s="33">
        <v>138.3527306506877</v>
      </c>
      <c r="M21" s="33">
        <v>151.3421791615601</v>
      </c>
      <c r="N21" s="33">
        <v>136.17822800784779</v>
      </c>
      <c r="O21" s="34">
        <f t="shared" si="3"/>
        <v>145.49684191898479</v>
      </c>
      <c r="P21" s="33">
        <f t="shared" si="4"/>
        <v>8.4375912605410743</v>
      </c>
      <c r="Q21" s="37">
        <f>P21/SQRT(4)</f>
        <v>4.2187956302705372</v>
      </c>
      <c r="R21" s="36">
        <v>0.29734683276086898</v>
      </c>
    </row>
    <row r="22" spans="1:18" ht="15.75" thickBot="1" x14ac:dyDescent="0.3">
      <c r="A22" s="58"/>
      <c r="B22" s="22" t="s">
        <v>29</v>
      </c>
      <c r="C22" s="32">
        <v>149.06390979783771</v>
      </c>
      <c r="D22" s="10">
        <v>173.72109788469808</v>
      </c>
      <c r="E22" s="10">
        <v>176.37332838675451</v>
      </c>
      <c r="F22" s="10">
        <v>148.74403016307838</v>
      </c>
      <c r="G22" s="13">
        <f t="shared" si="0"/>
        <v>161.97559155809216</v>
      </c>
      <c r="H22" s="14">
        <f t="shared" si="1"/>
        <v>13.105699976383047</v>
      </c>
      <c r="I22" s="15">
        <f>H22/2</f>
        <v>6.5528499881915234</v>
      </c>
      <c r="J22" s="40">
        <v>8.5428511615561473E-4</v>
      </c>
      <c r="K22" s="41">
        <v>97.902144146884922</v>
      </c>
      <c r="L22" s="41">
        <v>82.223864835106198</v>
      </c>
      <c r="M22" s="41">
        <v>95.343491136168538</v>
      </c>
      <c r="N22" s="41">
        <v>84.119803466012769</v>
      </c>
      <c r="O22" s="42">
        <f t="shared" si="3"/>
        <v>89.8973258960431</v>
      </c>
      <c r="P22" s="41">
        <f t="shared" si="4"/>
        <v>6.8190835369384386</v>
      </c>
      <c r="Q22" s="44">
        <f>P22/SQRT(4)</f>
        <v>3.4095417684692193</v>
      </c>
      <c r="R22" s="43">
        <v>1.5270090332393269E-4</v>
      </c>
    </row>
    <row r="23" spans="1:18" x14ac:dyDescent="0.25">
      <c r="A23" s="56" t="s">
        <v>31</v>
      </c>
      <c r="B23" s="20" t="s">
        <v>0</v>
      </c>
      <c r="C23" s="45">
        <v>255.77386736529348</v>
      </c>
      <c r="D23" s="46">
        <v>255.77386736529348</v>
      </c>
      <c r="E23" s="46">
        <v>201.49627341858874</v>
      </c>
      <c r="F23" s="46"/>
      <c r="G23" s="6">
        <f t="shared" si="0"/>
        <v>237.68133604972525</v>
      </c>
      <c r="H23" s="7">
        <f t="shared" si="1"/>
        <v>25.586703164136519</v>
      </c>
      <c r="I23" s="8">
        <f>H23/SQRT(3)</f>
        <v>14.77248995948927</v>
      </c>
      <c r="J23" s="27">
        <v>1.1090420078605349E-3</v>
      </c>
      <c r="K23" s="28">
        <v>123.77628224284737</v>
      </c>
      <c r="L23" s="28">
        <v>128.83776590333554</v>
      </c>
      <c r="M23" s="28">
        <v>112.34152035007217</v>
      </c>
      <c r="N23" s="47"/>
      <c r="O23" s="29">
        <f t="shared" si="3"/>
        <v>121.65185616541835</v>
      </c>
      <c r="P23" s="28">
        <f t="shared" si="4"/>
        <v>6.9000685483182282</v>
      </c>
      <c r="Q23" s="3">
        <f>P23/SQRT(3)</f>
        <v>3.9837564337983995</v>
      </c>
      <c r="R23" s="31">
        <v>3.4583626185558138E-3</v>
      </c>
    </row>
    <row r="24" spans="1:18" x14ac:dyDescent="0.25">
      <c r="A24" s="57"/>
      <c r="B24" s="21" t="s">
        <v>1</v>
      </c>
      <c r="C24" s="32">
        <v>198.04205158855578</v>
      </c>
      <c r="D24" s="10">
        <v>225.78084057327206</v>
      </c>
      <c r="E24" s="10">
        <v>224.31947590936741</v>
      </c>
      <c r="F24" s="10"/>
      <c r="G24" s="9">
        <f t="shared" ref="G24:G35" si="5">AVERAGE(C24:F24)</f>
        <v>216.04745602373177</v>
      </c>
      <c r="H24" s="10">
        <f t="shared" ref="H24:H35" si="6">_xlfn.STDEV.P(C24:F24)</f>
        <v>12.745714007093213</v>
      </c>
      <c r="I24" s="11">
        <f t="shared" ref="I24:I35" si="7">H24/SQRT(3)</f>
        <v>7.3587414130092501</v>
      </c>
      <c r="J24" s="12">
        <v>1.3711368295111785E-4</v>
      </c>
      <c r="K24" s="33">
        <v>110.02336199364211</v>
      </c>
      <c r="L24" s="33">
        <v>110.54978956298967</v>
      </c>
      <c r="M24" s="33">
        <v>129.56022066541033</v>
      </c>
      <c r="N24" s="1"/>
      <c r="O24" s="34">
        <f t="shared" si="3"/>
        <v>116.71112407401404</v>
      </c>
      <c r="P24" s="33">
        <f t="shared" si="4"/>
        <v>9.0882247590940857</v>
      </c>
      <c r="Q24" s="35">
        <f>P24/SQRT(3)</f>
        <v>5.247089011118792</v>
      </c>
      <c r="R24" s="36">
        <v>4.2659280487000007E-4</v>
      </c>
    </row>
    <row r="25" spans="1:18" x14ac:dyDescent="0.25">
      <c r="A25" s="57"/>
      <c r="B25" s="21" t="s">
        <v>2</v>
      </c>
      <c r="C25" s="32">
        <v>216.60849392498289</v>
      </c>
      <c r="D25" s="10">
        <v>199.75423070891796</v>
      </c>
      <c r="E25" s="10">
        <v>180.50707827081911</v>
      </c>
      <c r="F25" s="10"/>
      <c r="G25" s="9">
        <f t="shared" si="5"/>
        <v>198.95660096823997</v>
      </c>
      <c r="H25" s="10">
        <f t="shared" si="6"/>
        <v>14.749129080753344</v>
      </c>
      <c r="I25" s="11">
        <f t="shared" si="7"/>
        <v>8.5154136450854807</v>
      </c>
      <c r="J25" s="12">
        <v>4.1807127405411117E-4</v>
      </c>
      <c r="K25" s="33">
        <v>239.84331507264545</v>
      </c>
      <c r="L25" s="33">
        <v>251.14028281157439</v>
      </c>
      <c r="M25" s="33">
        <v>203.8668178117486</v>
      </c>
      <c r="N25" s="1"/>
      <c r="O25" s="34">
        <f t="shared" si="3"/>
        <v>231.61680523198947</v>
      </c>
      <c r="P25" s="33">
        <f t="shared" si="4"/>
        <v>20.156913146465751</v>
      </c>
      <c r="Q25" s="35">
        <f>P25/SQRT(3)</f>
        <v>11.637599231143909</v>
      </c>
      <c r="R25" s="36">
        <v>6.9053922256469932E-2</v>
      </c>
    </row>
    <row r="26" spans="1:18" x14ac:dyDescent="0.25">
      <c r="A26" s="57"/>
      <c r="B26" s="21" t="s">
        <v>3</v>
      </c>
      <c r="C26" s="32">
        <v>195.80428829377001</v>
      </c>
      <c r="D26" s="10">
        <v>179.10779859430113</v>
      </c>
      <c r="E26" s="10">
        <v>219.35037359491935</v>
      </c>
      <c r="F26" s="10"/>
      <c r="G26" s="9">
        <f t="shared" si="5"/>
        <v>198.0874868276635</v>
      </c>
      <c r="H26" s="10">
        <f t="shared" si="6"/>
        <v>16.508098160781081</v>
      </c>
      <c r="I26" s="11">
        <f t="shared" si="7"/>
        <v>9.5309549169357233</v>
      </c>
      <c r="J26" s="12">
        <v>6.6371393189087493E-4</v>
      </c>
      <c r="K26" s="33">
        <v>170.72590654185848</v>
      </c>
      <c r="L26" s="33">
        <v>157.17623141948874</v>
      </c>
      <c r="M26" s="33">
        <v>156.46663218057455</v>
      </c>
      <c r="N26" s="1"/>
      <c r="O26" s="34">
        <f t="shared" si="3"/>
        <v>161.45625671397391</v>
      </c>
      <c r="P26" s="33">
        <f t="shared" si="4"/>
        <v>6.5610308498318064</v>
      </c>
      <c r="Q26" s="35">
        <f t="shared" ref="Q26:Q28" si="8">P26/SQRT(3)</f>
        <v>3.7880129273118328</v>
      </c>
      <c r="R26" s="36">
        <v>2.1703272134342332E-2</v>
      </c>
    </row>
    <row r="27" spans="1:18" x14ac:dyDescent="0.25">
      <c r="A27" s="57"/>
      <c r="B27" s="21" t="s">
        <v>4</v>
      </c>
      <c r="C27" s="32">
        <v>200.3315550751287</v>
      </c>
      <c r="D27" s="10">
        <v>164.25288638861264</v>
      </c>
      <c r="E27" s="10">
        <v>159.71133192625467</v>
      </c>
      <c r="F27" s="10"/>
      <c r="G27" s="9">
        <f t="shared" si="5"/>
        <v>174.76525779666531</v>
      </c>
      <c r="H27" s="10">
        <f t="shared" si="6"/>
        <v>18.172930356838123</v>
      </c>
      <c r="I27" s="11">
        <f t="shared" si="7"/>
        <v>10.492146233484812</v>
      </c>
      <c r="J27" s="12">
        <v>2.3138299089384036E-3</v>
      </c>
      <c r="K27" s="33">
        <v>116.49532446385636</v>
      </c>
      <c r="L27" s="33">
        <v>142.33001654208323</v>
      </c>
      <c r="M27" s="33">
        <v>177.73004629742186</v>
      </c>
      <c r="N27" s="1"/>
      <c r="O27" s="34">
        <f t="shared" si="3"/>
        <v>145.51846243445382</v>
      </c>
      <c r="P27" s="33">
        <f t="shared" si="4"/>
        <v>25.10043067246669</v>
      </c>
      <c r="Q27" s="35">
        <f t="shared" si="8"/>
        <v>14.491740405524183</v>
      </c>
      <c r="R27" s="36">
        <v>0.12643570477555197</v>
      </c>
    </row>
    <row r="28" spans="1:18" x14ac:dyDescent="0.25">
      <c r="A28" s="57"/>
      <c r="B28" s="21" t="s">
        <v>5</v>
      </c>
      <c r="C28" s="32">
        <v>147.16500648831109</v>
      </c>
      <c r="D28" s="10">
        <v>131.02971277125619</v>
      </c>
      <c r="E28" s="10">
        <v>147.47812352339261</v>
      </c>
      <c r="F28" s="10"/>
      <c r="G28" s="9">
        <f t="shared" si="5"/>
        <v>141.89094759431995</v>
      </c>
      <c r="H28" s="10">
        <f t="shared" si="6"/>
        <v>7.6811165412637976</v>
      </c>
      <c r="I28" s="11">
        <f t="shared" si="7"/>
        <v>4.4346947027755412</v>
      </c>
      <c r="J28" s="12">
        <v>5.354414384982491E-4</v>
      </c>
      <c r="K28" s="33">
        <v>79.947771690881808</v>
      </c>
      <c r="L28" s="33">
        <v>74.292302310819437</v>
      </c>
      <c r="M28" s="33">
        <v>81.739054311314305</v>
      </c>
      <c r="N28" s="1"/>
      <c r="O28" s="34">
        <f t="shared" si="3"/>
        <v>78.65970943767185</v>
      </c>
      <c r="P28" s="33">
        <f t="shared" si="4"/>
        <v>3.1736264341524523</v>
      </c>
      <c r="Q28" s="35">
        <f t="shared" si="8"/>
        <v>1.8322940760652306</v>
      </c>
      <c r="R28" s="36">
        <v>2.1150836687762369E-4</v>
      </c>
    </row>
    <row r="29" spans="1:18" x14ac:dyDescent="0.25">
      <c r="A29" s="57"/>
      <c r="B29" s="21" t="s">
        <v>6</v>
      </c>
      <c r="C29" s="32">
        <v>171.99681899750502</v>
      </c>
      <c r="D29" s="10">
        <v>172.85465849375197</v>
      </c>
      <c r="E29" s="10">
        <v>213.27605555690621</v>
      </c>
      <c r="F29" s="10"/>
      <c r="G29" s="9">
        <f t="shared" si="5"/>
        <v>186.04251101605442</v>
      </c>
      <c r="H29" s="10">
        <f t="shared" si="6"/>
        <v>19.260208260283488</v>
      </c>
      <c r="I29" s="11">
        <f t="shared" si="7"/>
        <v>11.119886423722926</v>
      </c>
      <c r="J29" s="12">
        <v>1.8359380676798492E-3</v>
      </c>
      <c r="K29" s="33">
        <v>102.234097427721</v>
      </c>
      <c r="L29" s="33">
        <v>107.29832516407821</v>
      </c>
      <c r="M29" s="33">
        <v>97.352132101115913</v>
      </c>
      <c r="N29" s="33">
        <v>94.305738851693235</v>
      </c>
      <c r="O29" s="34">
        <f t="shared" si="3"/>
        <v>100.2975733861521</v>
      </c>
      <c r="P29" s="33">
        <f t="shared" si="4"/>
        <v>4.9330101426927806</v>
      </c>
      <c r="Q29" s="37">
        <f>P29/SQRT(4)</f>
        <v>2.4665050713463903</v>
      </c>
      <c r="R29" s="36">
        <v>3.9837885457798619E-4</v>
      </c>
    </row>
    <row r="30" spans="1:18" x14ac:dyDescent="0.25">
      <c r="A30" s="57"/>
      <c r="B30" s="21" t="s">
        <v>7</v>
      </c>
      <c r="C30" s="32">
        <v>147.47812352339261</v>
      </c>
      <c r="D30" s="10">
        <v>121.81848515992009</v>
      </c>
      <c r="E30" s="10">
        <v>132.53292171318265</v>
      </c>
      <c r="F30" s="10"/>
      <c r="G30" s="9">
        <f t="shared" si="5"/>
        <v>133.94317679883179</v>
      </c>
      <c r="H30" s="10">
        <f t="shared" si="6"/>
        <v>10.522860029193494</v>
      </c>
      <c r="I30" s="11">
        <f t="shared" si="7"/>
        <v>6.0753760704996171</v>
      </c>
      <c r="J30" s="12">
        <v>3.0547211688827913E-3</v>
      </c>
      <c r="K30" s="33">
        <v>165.428921374689</v>
      </c>
      <c r="L30" s="33">
        <v>175.48029887593549</v>
      </c>
      <c r="M30" s="33">
        <v>161.95027583176292</v>
      </c>
      <c r="N30" s="1"/>
      <c r="O30" s="34">
        <f t="shared" si="3"/>
        <v>167.61983202746248</v>
      </c>
      <c r="P30" s="33">
        <f t="shared" si="4"/>
        <v>5.7367498353619117</v>
      </c>
      <c r="Q30" s="35">
        <f>P30/SQRT(3)</f>
        <v>3.3121140617197411</v>
      </c>
      <c r="R30" s="36">
        <v>8.2431941733733458E-3</v>
      </c>
    </row>
    <row r="31" spans="1:18" x14ac:dyDescent="0.25">
      <c r="A31" s="57"/>
      <c r="B31" s="21" t="s">
        <v>8</v>
      </c>
      <c r="C31" s="32">
        <v>160.08018026788577</v>
      </c>
      <c r="D31" s="10">
        <v>148.10837191451822</v>
      </c>
      <c r="E31" s="10">
        <v>160.45073624072808</v>
      </c>
      <c r="F31" s="10"/>
      <c r="G31" s="9">
        <f t="shared" si="5"/>
        <v>156.21309614104402</v>
      </c>
      <c r="H31" s="10">
        <f t="shared" si="6"/>
        <v>5.7329017680564984</v>
      </c>
      <c r="I31" s="11">
        <f t="shared" si="7"/>
        <v>3.3098923790251011</v>
      </c>
      <c r="J31" s="12">
        <v>7.4108555470540362E-5</v>
      </c>
      <c r="K31" s="33">
        <v>133.81219701929447</v>
      </c>
      <c r="L31" s="33">
        <v>131.27787510605023</v>
      </c>
      <c r="M31" s="33">
        <v>144.10544294385556</v>
      </c>
      <c r="N31" s="1"/>
      <c r="O31" s="34">
        <f t="shared" si="3"/>
        <v>136.39850502306675</v>
      </c>
      <c r="P31" s="33">
        <f t="shared" si="4"/>
        <v>5.5469731070892392</v>
      </c>
      <c r="Q31" s="35">
        <f>P31/SQRT(3)</f>
        <v>3.2025464165655873</v>
      </c>
      <c r="R31" s="36">
        <v>1.2304916563567874E-2</v>
      </c>
    </row>
    <row r="32" spans="1:18" ht="15.75" thickBot="1" x14ac:dyDescent="0.3">
      <c r="A32" s="57"/>
      <c r="B32" s="21" t="s">
        <v>9</v>
      </c>
      <c r="C32" s="32">
        <v>201.49627341858874</v>
      </c>
      <c r="D32" s="10">
        <v>237.3791714246388</v>
      </c>
      <c r="E32" s="10">
        <v>175.92568034516378</v>
      </c>
      <c r="F32" s="10"/>
      <c r="G32" s="9">
        <f t="shared" si="5"/>
        <v>204.93370839613044</v>
      </c>
      <c r="H32" s="10">
        <f t="shared" si="6"/>
        <v>25.205751471736303</v>
      </c>
      <c r="I32" s="11">
        <f t="shared" si="7"/>
        <v>14.552547397333761</v>
      </c>
      <c r="J32" s="12">
        <v>2.62154729172728E-3</v>
      </c>
      <c r="K32" s="33">
        <v>158.2527809497592</v>
      </c>
      <c r="L32" s="33">
        <v>156.82062908596046</v>
      </c>
      <c r="M32" s="33">
        <v>134.33084894572585</v>
      </c>
      <c r="N32" s="33">
        <v>173.28679513998631</v>
      </c>
      <c r="O32" s="34">
        <f t="shared" si="3"/>
        <v>155.67276353035797</v>
      </c>
      <c r="P32" s="33">
        <f t="shared" si="4"/>
        <v>13.907781211437646</v>
      </c>
      <c r="Q32" s="37">
        <f>P32/SQRT(4)</f>
        <v>6.953890605718823</v>
      </c>
      <c r="R32" s="36">
        <v>1.9312712194656592E-2</v>
      </c>
    </row>
    <row r="33" spans="1:18" x14ac:dyDescent="0.25">
      <c r="A33" s="56" t="s">
        <v>36</v>
      </c>
      <c r="B33" s="20" t="s">
        <v>32</v>
      </c>
      <c r="C33" s="6">
        <v>86.535228534325256</v>
      </c>
      <c r="D33" s="7">
        <v>84.119803466012769</v>
      </c>
      <c r="E33" s="7">
        <v>87.740149437967744</v>
      </c>
      <c r="F33" s="8"/>
      <c r="G33" s="6">
        <f>AVERAGE(C33:F33)</f>
        <v>86.131727146101923</v>
      </c>
      <c r="H33" s="7">
        <f>_xlfn.STDEV.P(C33:F33)</f>
        <v>1.5052876285251426</v>
      </c>
      <c r="I33" s="7">
        <f>H33/SQRT(3)</f>
        <v>0.86907821753680459</v>
      </c>
      <c r="J33" s="16"/>
      <c r="K33" s="28">
        <v>88.299003892986661</v>
      </c>
      <c r="L33" s="28">
        <v>85.998409498752508</v>
      </c>
      <c r="M33" s="28">
        <v>78.856334534692294</v>
      </c>
      <c r="N33" s="3"/>
      <c r="O33" s="28">
        <f>AVERAGE(K33:N33)</f>
        <v>84.384582642143812</v>
      </c>
      <c r="P33" s="28">
        <f>_xlfn.STDEV.P(K33:N33)</f>
        <v>4.0203091916627045</v>
      </c>
      <c r="Q33" s="47">
        <f>P33/SQRT(3)</f>
        <v>2.3211265940319894</v>
      </c>
      <c r="R33" s="48">
        <v>0.29786898439450327</v>
      </c>
    </row>
    <row r="34" spans="1:18" x14ac:dyDescent="0.25">
      <c r="A34" s="57"/>
      <c r="B34" s="21" t="s">
        <v>30</v>
      </c>
      <c r="C34" s="9">
        <v>90.964196923877296</v>
      </c>
      <c r="D34" s="10">
        <v>101.9334089058743</v>
      </c>
      <c r="E34" s="10">
        <v>92.666735368976632</v>
      </c>
      <c r="F34" s="11"/>
      <c r="G34" s="9">
        <f t="shared" si="5"/>
        <v>95.188113732909414</v>
      </c>
      <c r="H34" s="10">
        <f t="shared" si="6"/>
        <v>4.8200217507861876</v>
      </c>
      <c r="I34" s="10">
        <f t="shared" si="7"/>
        <v>2.7828408553162567</v>
      </c>
      <c r="J34" s="49"/>
      <c r="K34" s="33">
        <v>85.048733811036215</v>
      </c>
      <c r="L34" s="33">
        <v>119.5081345793009</v>
      </c>
      <c r="M34" s="33">
        <v>90.726070753919544</v>
      </c>
      <c r="N34" s="37">
        <v>92.419624074659382</v>
      </c>
      <c r="O34" s="33">
        <f t="shared" si="3"/>
        <v>96.925640804729014</v>
      </c>
      <c r="P34" s="33">
        <f t="shared" si="4"/>
        <v>13.320743226280259</v>
      </c>
      <c r="Q34" s="33">
        <f>P34/SQRT(4)</f>
        <v>6.6603716131401294</v>
      </c>
      <c r="R34" s="50">
        <v>0.43128951362773921</v>
      </c>
    </row>
    <row r="35" spans="1:18" ht="15.75" thickBot="1" x14ac:dyDescent="0.3">
      <c r="A35" s="58"/>
      <c r="B35" s="22" t="s">
        <v>31</v>
      </c>
      <c r="C35" s="13">
        <v>83.612446388413176</v>
      </c>
      <c r="D35" s="14">
        <v>87.18832459873525</v>
      </c>
      <c r="E35" s="14">
        <v>86.535228534325256</v>
      </c>
      <c r="F35" s="15"/>
      <c r="G35" s="13">
        <f t="shared" si="5"/>
        <v>85.778666507157894</v>
      </c>
      <c r="H35" s="14">
        <f t="shared" si="6"/>
        <v>1.5547809748166548</v>
      </c>
      <c r="I35" s="14">
        <f t="shared" si="7"/>
        <v>0.89765321434130441</v>
      </c>
      <c r="J35" s="17"/>
      <c r="K35" s="41">
        <v>71.754366517592672</v>
      </c>
      <c r="L35" s="41">
        <v>83.210946045611678</v>
      </c>
      <c r="M35" s="41">
        <v>76.337795215852992</v>
      </c>
      <c r="N35" s="4"/>
      <c r="O35" s="41">
        <f t="shared" si="3"/>
        <v>77.101035926352452</v>
      </c>
      <c r="P35" s="41">
        <f t="shared" si="4"/>
        <v>4.7081635419824313</v>
      </c>
      <c r="Q35" s="2">
        <f>P35/SQRT(3)</f>
        <v>2.7182594883523388</v>
      </c>
      <c r="R35" s="51">
        <v>8.1164702265712152E-2</v>
      </c>
    </row>
  </sheetData>
  <mergeCells count="7">
    <mergeCell ref="K2:N2"/>
    <mergeCell ref="A1:R1"/>
    <mergeCell ref="A33:A35"/>
    <mergeCell ref="C2:F2"/>
    <mergeCell ref="A3:A12"/>
    <mergeCell ref="A13:A22"/>
    <mergeCell ref="A23:A32"/>
  </mergeCells>
  <phoneticPr fontId="5" type="noConversion"/>
  <pageMargins left="0.7" right="0.7" top="0.75" bottom="0.75" header="0.3" footer="0.3"/>
  <pageSetup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 Growth Rates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 McLean</dc:creator>
  <cp:lastModifiedBy>K. McLean</cp:lastModifiedBy>
  <dcterms:created xsi:type="dcterms:W3CDTF">2017-03-13T15:57:28Z</dcterms:created>
  <dcterms:modified xsi:type="dcterms:W3CDTF">2017-05-24T20:14:54Z</dcterms:modified>
</cp:coreProperties>
</file>